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HATARIDO\NJT-RE\CEGLÉDI RENDELETEK\22_Kétezertizenkilenc\"/>
    </mc:Choice>
  </mc:AlternateContent>
  <bookViews>
    <workbookView xWindow="0" yWindow="0" windowWidth="21600" windowHeight="9735" activeTab="9"/>
  </bookViews>
  <sheets>
    <sheet name="1" sheetId="87" r:id="rId1"/>
    <sheet name="2" sheetId="117" r:id="rId2"/>
    <sheet name="3" sheetId="83" r:id="rId3"/>
    <sheet name="4" sheetId="84" r:id="rId4"/>
    <sheet name="5" sheetId="85" r:id="rId5"/>
    <sheet name="6" sheetId="79" r:id="rId6"/>
    <sheet name="7" sheetId="78" r:id="rId7"/>
    <sheet name="8" sheetId="40" r:id="rId8"/>
    <sheet name="11" sheetId="105" state="hidden" r:id="rId9"/>
    <sheet name="9" sheetId="68" r:id="rId10"/>
  </sheets>
  <definedNames>
    <definedName name="_xlnm.Print_Titles" localSheetId="2">'3'!$4:$10</definedName>
    <definedName name="_xlnm.Print_Titles" localSheetId="3">'4'!$7:$8</definedName>
    <definedName name="_xlnm.Print_Titles" localSheetId="4">'5'!$4:$9</definedName>
    <definedName name="_xlnm.Print_Titles" localSheetId="5">'6'!$4:$6</definedName>
    <definedName name="_xlnm.Print_Titles" localSheetId="6">'7'!$4:$10</definedName>
    <definedName name="_xlnm.Print_Titles" localSheetId="9">'9'!$4:$10</definedName>
  </definedNames>
  <calcPr calcId="152511"/>
</workbook>
</file>

<file path=xl/calcChain.xml><?xml version="1.0" encoding="utf-8"?>
<calcChain xmlns="http://schemas.openxmlformats.org/spreadsheetml/2006/main">
  <c r="F56" i="84" l="1"/>
  <c r="F46" i="87" s="1"/>
  <c r="F29" i="117" s="1"/>
  <c r="J56" i="68"/>
  <c r="J57" i="68"/>
  <c r="M57" i="68" s="1"/>
  <c r="M56" i="68"/>
  <c r="I56" i="68"/>
  <c r="I57" i="68"/>
  <c r="F57" i="68"/>
  <c r="J37" i="85"/>
  <c r="M37" i="85" s="1"/>
  <c r="I37" i="85"/>
  <c r="J53" i="68"/>
  <c r="J54" i="68"/>
  <c r="G55" i="68"/>
  <c r="C55" i="68"/>
  <c r="F35" i="84"/>
  <c r="F22" i="87" s="1"/>
  <c r="F17" i="117" s="1"/>
  <c r="G272" i="79"/>
  <c r="G274" i="79"/>
  <c r="F38" i="78"/>
  <c r="F39" i="78"/>
  <c r="M20" i="87"/>
  <c r="M14" i="87"/>
  <c r="I20" i="87"/>
  <c r="I14" i="87"/>
  <c r="Z47" i="87"/>
  <c r="V47" i="87"/>
  <c r="T37" i="87"/>
  <c r="T24" i="117" s="1"/>
  <c r="D77" i="83"/>
  <c r="E77" i="83"/>
  <c r="G77" i="83"/>
  <c r="H77" i="83"/>
  <c r="I77" i="83"/>
  <c r="D71" i="83"/>
  <c r="E71" i="83"/>
  <c r="G71" i="83"/>
  <c r="H71" i="83"/>
  <c r="I71" i="83"/>
  <c r="D65" i="83"/>
  <c r="E65" i="83"/>
  <c r="G65" i="83"/>
  <c r="H65" i="83"/>
  <c r="I65" i="83"/>
  <c r="D56" i="83"/>
  <c r="E56" i="83"/>
  <c r="G56" i="83"/>
  <c r="H56" i="83"/>
  <c r="I56" i="83"/>
  <c r="D53" i="83"/>
  <c r="E53" i="83"/>
  <c r="E59" i="83" s="1"/>
  <c r="G53" i="83"/>
  <c r="G59" i="83" s="1"/>
  <c r="H53" i="83"/>
  <c r="H59" i="83" s="1"/>
  <c r="I53" i="83"/>
  <c r="I59" i="83" s="1"/>
  <c r="D41" i="83"/>
  <c r="E41" i="83"/>
  <c r="G41" i="83"/>
  <c r="H41" i="83"/>
  <c r="I41" i="83"/>
  <c r="D29" i="83"/>
  <c r="E29" i="83"/>
  <c r="G29" i="83"/>
  <c r="H29" i="83"/>
  <c r="I29" i="83"/>
  <c r="M29" i="83"/>
  <c r="D17" i="83"/>
  <c r="E17" i="83"/>
  <c r="E23" i="83"/>
  <c r="G17" i="83"/>
  <c r="G23" i="83"/>
  <c r="H17" i="83"/>
  <c r="I17" i="83"/>
  <c r="I23" i="83"/>
  <c r="D23" i="83"/>
  <c r="H23" i="83"/>
  <c r="H78" i="83" s="1"/>
  <c r="H80" i="83" s="1"/>
  <c r="K12" i="83"/>
  <c r="N12" i="83" s="1"/>
  <c r="L12" i="83"/>
  <c r="M12" i="83"/>
  <c r="K13" i="83"/>
  <c r="N13" i="83" s="1"/>
  <c r="L13" i="83"/>
  <c r="M13" i="83"/>
  <c r="K14" i="83"/>
  <c r="N14" i="83" s="1"/>
  <c r="L14" i="83"/>
  <c r="M14" i="83"/>
  <c r="K15" i="83"/>
  <c r="N15" i="83" s="1"/>
  <c r="L15" i="83"/>
  <c r="M15" i="83"/>
  <c r="K16" i="83"/>
  <c r="N16" i="83" s="1"/>
  <c r="L16" i="83"/>
  <c r="M16" i="83"/>
  <c r="K18" i="83"/>
  <c r="N18" i="83" s="1"/>
  <c r="L18" i="83"/>
  <c r="M18" i="83"/>
  <c r="K19" i="83"/>
  <c r="N19" i="83" s="1"/>
  <c r="L19" i="83"/>
  <c r="M19" i="83"/>
  <c r="K20" i="83"/>
  <c r="N20" i="83" s="1"/>
  <c r="L20" i="83"/>
  <c r="M20" i="83"/>
  <c r="K21" i="83"/>
  <c r="N21" i="83" s="1"/>
  <c r="L21" i="83"/>
  <c r="M21" i="83"/>
  <c r="K22" i="83"/>
  <c r="N22" i="83" s="1"/>
  <c r="L22" i="83"/>
  <c r="M22" i="83"/>
  <c r="K24" i="83"/>
  <c r="L24" i="83"/>
  <c r="L29" i="83" s="1"/>
  <c r="M24" i="83"/>
  <c r="K25" i="83"/>
  <c r="N25" i="83" s="1"/>
  <c r="L25" i="83"/>
  <c r="M25" i="83"/>
  <c r="K26" i="83"/>
  <c r="N26" i="83" s="1"/>
  <c r="L26" i="83"/>
  <c r="M26" i="83"/>
  <c r="K27" i="83"/>
  <c r="N27" i="83" s="1"/>
  <c r="L27" i="83"/>
  <c r="M27" i="83"/>
  <c r="K28" i="83"/>
  <c r="N28" i="83" s="1"/>
  <c r="L28" i="83"/>
  <c r="M28" i="83"/>
  <c r="K30" i="83"/>
  <c r="N30" i="83" s="1"/>
  <c r="L30" i="83"/>
  <c r="M30" i="83"/>
  <c r="K31" i="83"/>
  <c r="N31" i="83" s="1"/>
  <c r="L31" i="83"/>
  <c r="M31" i="83"/>
  <c r="K33" i="83"/>
  <c r="N33" i="83" s="1"/>
  <c r="L33" i="83"/>
  <c r="M33" i="83"/>
  <c r="K34" i="83"/>
  <c r="N34" i="83" s="1"/>
  <c r="L34" i="83"/>
  <c r="M34" i="83"/>
  <c r="K35" i="83"/>
  <c r="N35" i="83" s="1"/>
  <c r="L35" i="83"/>
  <c r="M35" i="83"/>
  <c r="K36" i="83"/>
  <c r="L36" i="83"/>
  <c r="L41" i="83" s="1"/>
  <c r="M36" i="83"/>
  <c r="M41" i="83" s="1"/>
  <c r="K37" i="83"/>
  <c r="N37" i="83" s="1"/>
  <c r="L37" i="83"/>
  <c r="M37" i="83"/>
  <c r="K38" i="83"/>
  <c r="N38" i="83" s="1"/>
  <c r="L38" i="83"/>
  <c r="M38" i="83"/>
  <c r="K39" i="83"/>
  <c r="N39" i="83" s="1"/>
  <c r="L39" i="83"/>
  <c r="M39" i="83"/>
  <c r="K40" i="83"/>
  <c r="N40" i="83" s="1"/>
  <c r="L40" i="83"/>
  <c r="M40" i="83"/>
  <c r="K42" i="83"/>
  <c r="N42" i="83" s="1"/>
  <c r="L42" i="83"/>
  <c r="M42" i="83"/>
  <c r="K44" i="83"/>
  <c r="L44" i="83"/>
  <c r="M44" i="83"/>
  <c r="K45" i="83"/>
  <c r="N45" i="83" s="1"/>
  <c r="L45" i="83"/>
  <c r="M45" i="83"/>
  <c r="K46" i="83"/>
  <c r="N46" i="83" s="1"/>
  <c r="L46" i="83"/>
  <c r="M46" i="83"/>
  <c r="K47" i="83"/>
  <c r="N47" i="83" s="1"/>
  <c r="L47" i="83"/>
  <c r="M47" i="83"/>
  <c r="K48" i="83"/>
  <c r="N48" i="83" s="1"/>
  <c r="L48" i="83"/>
  <c r="M48" i="83"/>
  <c r="K49" i="83"/>
  <c r="N49" i="83" s="1"/>
  <c r="L49" i="83"/>
  <c r="M49" i="83"/>
  <c r="K50" i="83"/>
  <c r="N50" i="83" s="1"/>
  <c r="L50" i="83"/>
  <c r="M50" i="83"/>
  <c r="K51" i="83"/>
  <c r="L51" i="83"/>
  <c r="M51" i="83"/>
  <c r="M53" i="83" s="1"/>
  <c r="K52" i="83"/>
  <c r="N52" i="83" s="1"/>
  <c r="L52" i="83"/>
  <c r="M52" i="83"/>
  <c r="K54" i="83"/>
  <c r="L54" i="83"/>
  <c r="L56" i="83" s="1"/>
  <c r="M54" i="83"/>
  <c r="K55" i="83"/>
  <c r="N55" i="83" s="1"/>
  <c r="L55" i="83"/>
  <c r="M55" i="83"/>
  <c r="K57" i="83"/>
  <c r="N57" i="83" s="1"/>
  <c r="L57" i="83"/>
  <c r="M57" i="83"/>
  <c r="K58" i="83"/>
  <c r="N58" i="83" s="1"/>
  <c r="L58" i="83"/>
  <c r="M58" i="83"/>
  <c r="K60" i="83"/>
  <c r="L60" i="83"/>
  <c r="M60" i="83"/>
  <c r="K61" i="83"/>
  <c r="N61" i="83" s="1"/>
  <c r="L61" i="83"/>
  <c r="M61" i="83"/>
  <c r="K62" i="83"/>
  <c r="N62" i="83" s="1"/>
  <c r="L62" i="83"/>
  <c r="M62" i="83"/>
  <c r="K63" i="83"/>
  <c r="N63" i="83" s="1"/>
  <c r="L63" i="83"/>
  <c r="M63" i="83"/>
  <c r="K64" i="83"/>
  <c r="N64" i="83" s="1"/>
  <c r="L64" i="83"/>
  <c r="M64" i="83"/>
  <c r="K66" i="83"/>
  <c r="L66" i="83"/>
  <c r="M66" i="83"/>
  <c r="K67" i="83"/>
  <c r="N67" i="83" s="1"/>
  <c r="L67" i="83"/>
  <c r="M67" i="83"/>
  <c r="K68" i="83"/>
  <c r="N68" i="83" s="1"/>
  <c r="L68" i="83"/>
  <c r="M68" i="83"/>
  <c r="K69" i="83"/>
  <c r="L69" i="83"/>
  <c r="M69" i="83"/>
  <c r="K70" i="83"/>
  <c r="L70" i="83"/>
  <c r="M70" i="83"/>
  <c r="K72" i="83"/>
  <c r="L72" i="83"/>
  <c r="M72" i="83"/>
  <c r="K73" i="83"/>
  <c r="N73" i="83" s="1"/>
  <c r="L73" i="83"/>
  <c r="M73" i="83"/>
  <c r="K74" i="83"/>
  <c r="L74" i="83"/>
  <c r="M74" i="83"/>
  <c r="K75" i="83"/>
  <c r="L75" i="83"/>
  <c r="N75" i="83" s="1"/>
  <c r="M75" i="83"/>
  <c r="K76" i="83"/>
  <c r="L76" i="83"/>
  <c r="N76" i="83" s="1"/>
  <c r="M76" i="83"/>
  <c r="K79" i="83"/>
  <c r="L79" i="83"/>
  <c r="M79" i="83"/>
  <c r="L11" i="83"/>
  <c r="M11" i="83"/>
  <c r="M17" i="83" s="1"/>
  <c r="M23" i="83" s="1"/>
  <c r="K11" i="83"/>
  <c r="J79" i="83"/>
  <c r="J76" i="83"/>
  <c r="J75" i="83"/>
  <c r="J74" i="83"/>
  <c r="J73" i="83"/>
  <c r="J72" i="83"/>
  <c r="J70" i="83"/>
  <c r="J69" i="83"/>
  <c r="J68" i="83"/>
  <c r="J67" i="83"/>
  <c r="J66" i="83"/>
  <c r="J71" i="83" s="1"/>
  <c r="J64" i="83"/>
  <c r="J63" i="83"/>
  <c r="J62" i="83"/>
  <c r="J61" i="83"/>
  <c r="J60" i="83"/>
  <c r="J65" i="83" s="1"/>
  <c r="J58" i="83"/>
  <c r="J57" i="83"/>
  <c r="J55" i="83"/>
  <c r="J54" i="83"/>
  <c r="J52" i="83"/>
  <c r="J51" i="83"/>
  <c r="J53" i="83" s="1"/>
  <c r="J50" i="83"/>
  <c r="J49" i="83"/>
  <c r="J48" i="83"/>
  <c r="J47" i="83"/>
  <c r="J46" i="83"/>
  <c r="J45" i="83"/>
  <c r="J44" i="83"/>
  <c r="J42" i="83"/>
  <c r="J40" i="83"/>
  <c r="J39" i="83"/>
  <c r="J38" i="83"/>
  <c r="J37" i="83"/>
  <c r="J36" i="83"/>
  <c r="J41" i="83" s="1"/>
  <c r="J35" i="83"/>
  <c r="J34" i="83"/>
  <c r="J33" i="83"/>
  <c r="I32" i="83"/>
  <c r="I43" i="83" s="1"/>
  <c r="H32" i="83"/>
  <c r="H43" i="83" s="1"/>
  <c r="G32" i="83"/>
  <c r="G43" i="83" s="1"/>
  <c r="G78" i="83" s="1"/>
  <c r="G80" i="83" s="1"/>
  <c r="J31" i="83"/>
  <c r="J30" i="83"/>
  <c r="J32" i="83" s="1"/>
  <c r="J43" i="83" s="1"/>
  <c r="J28" i="83"/>
  <c r="J27" i="83"/>
  <c r="J26" i="83"/>
  <c r="J25" i="83"/>
  <c r="J24" i="83"/>
  <c r="J22" i="83"/>
  <c r="J21" i="83"/>
  <c r="J20" i="83"/>
  <c r="J19" i="83"/>
  <c r="J18" i="83"/>
  <c r="J16" i="83"/>
  <c r="J15" i="83"/>
  <c r="J14" i="83"/>
  <c r="J13" i="83"/>
  <c r="J12" i="83"/>
  <c r="J11" i="83"/>
  <c r="C56" i="84"/>
  <c r="D56" i="84"/>
  <c r="G56" i="84"/>
  <c r="G46" i="87" s="1"/>
  <c r="H56" i="84"/>
  <c r="H46" i="87"/>
  <c r="L56" i="84"/>
  <c r="L46" i="87"/>
  <c r="C54" i="84"/>
  <c r="D54" i="84"/>
  <c r="F54" i="84"/>
  <c r="F40" i="87" s="1"/>
  <c r="F25" i="117" s="1"/>
  <c r="G54" i="84"/>
  <c r="G40" i="87" s="1"/>
  <c r="H54" i="84"/>
  <c r="H40" i="87" s="1"/>
  <c r="J54" i="84"/>
  <c r="J40" i="87" s="1"/>
  <c r="J25" i="117" s="1"/>
  <c r="C51" i="84"/>
  <c r="D51" i="84"/>
  <c r="F51" i="84"/>
  <c r="F28" i="87" s="1"/>
  <c r="F19" i="117" s="1"/>
  <c r="G51" i="84"/>
  <c r="G28" i="87" s="1"/>
  <c r="H51" i="84"/>
  <c r="H28" i="87" s="1"/>
  <c r="H19" i="117" s="1"/>
  <c r="C49" i="84"/>
  <c r="D49" i="84"/>
  <c r="F49" i="84"/>
  <c r="F37" i="87" s="1"/>
  <c r="F24" i="117" s="1"/>
  <c r="G49" i="84"/>
  <c r="G37" i="87" s="1"/>
  <c r="H49" i="84"/>
  <c r="H37" i="87" s="1"/>
  <c r="C46" i="84"/>
  <c r="D46" i="84"/>
  <c r="F46" i="84"/>
  <c r="F25" i="87"/>
  <c r="G46" i="84"/>
  <c r="G25" i="87" s="1"/>
  <c r="H46" i="84"/>
  <c r="H25" i="87" s="1"/>
  <c r="H18" i="117" s="1"/>
  <c r="C31" i="84"/>
  <c r="C35" i="84" s="1"/>
  <c r="C19" i="87"/>
  <c r="D31" i="84"/>
  <c r="D35" i="84" s="1"/>
  <c r="F31" i="84"/>
  <c r="F19" i="87"/>
  <c r="G31" i="84"/>
  <c r="H31" i="84"/>
  <c r="K31" i="84"/>
  <c r="C29" i="84"/>
  <c r="D29" i="84"/>
  <c r="F29" i="84"/>
  <c r="F34" i="87" s="1"/>
  <c r="I34" i="87" s="1"/>
  <c r="G29" i="84"/>
  <c r="G34" i="87" s="1"/>
  <c r="H29" i="84"/>
  <c r="H34" i="87" s="1"/>
  <c r="F11" i="84"/>
  <c r="F21" i="84" s="1"/>
  <c r="F16" i="87" s="1"/>
  <c r="J11" i="84"/>
  <c r="J13" i="87" s="1"/>
  <c r="J12" i="84"/>
  <c r="K12" i="84"/>
  <c r="L12" i="84"/>
  <c r="M12" i="84" s="1"/>
  <c r="J13" i="84"/>
  <c r="K13" i="84"/>
  <c r="L13" i="84"/>
  <c r="M13" i="84" s="1"/>
  <c r="J14" i="84"/>
  <c r="K14" i="84"/>
  <c r="L14" i="84"/>
  <c r="M14" i="84" s="1"/>
  <c r="J15" i="84"/>
  <c r="K15" i="84"/>
  <c r="L15" i="84"/>
  <c r="M15" i="84" s="1"/>
  <c r="J16" i="84"/>
  <c r="K16" i="84"/>
  <c r="L16" i="84"/>
  <c r="M16" i="84" s="1"/>
  <c r="J17" i="84"/>
  <c r="K17" i="84"/>
  <c r="L17" i="84"/>
  <c r="M17" i="84" s="1"/>
  <c r="J18" i="84"/>
  <c r="K18" i="84"/>
  <c r="L18" i="84"/>
  <c r="M18" i="84" s="1"/>
  <c r="J19" i="84"/>
  <c r="K19" i="84"/>
  <c r="L19" i="84"/>
  <c r="M19" i="84" s="1"/>
  <c r="J20" i="84"/>
  <c r="K20" i="84"/>
  <c r="L20" i="84"/>
  <c r="M20" i="84" s="1"/>
  <c r="J22" i="84"/>
  <c r="J29" i="84" s="1"/>
  <c r="J34" i="87" s="1"/>
  <c r="K22" i="84"/>
  <c r="K29" i="84" s="1"/>
  <c r="K34" i="87" s="1"/>
  <c r="L22" i="84"/>
  <c r="J23" i="84"/>
  <c r="K23" i="84"/>
  <c r="L23" i="84"/>
  <c r="M23" i="84" s="1"/>
  <c r="J24" i="84"/>
  <c r="K24" i="84"/>
  <c r="L24" i="84"/>
  <c r="M24" i="84" s="1"/>
  <c r="J25" i="84"/>
  <c r="K25" i="84"/>
  <c r="L25" i="84"/>
  <c r="M25" i="84" s="1"/>
  <c r="J26" i="84"/>
  <c r="K26" i="84"/>
  <c r="L26" i="84"/>
  <c r="M26" i="84" s="1"/>
  <c r="J27" i="84"/>
  <c r="K27" i="84"/>
  <c r="L27" i="84"/>
  <c r="M27" i="84" s="1"/>
  <c r="J28" i="84"/>
  <c r="K28" i="84"/>
  <c r="L28" i="84"/>
  <c r="M28" i="84" s="1"/>
  <c r="J30" i="84"/>
  <c r="J31" i="84" s="1"/>
  <c r="J35" i="84" s="1"/>
  <c r="J19" i="87"/>
  <c r="K30" i="84"/>
  <c r="L30" i="84"/>
  <c r="L31" i="84" s="1"/>
  <c r="J32" i="84"/>
  <c r="K32" i="84"/>
  <c r="M32" i="84" s="1"/>
  <c r="L32" i="84"/>
  <c r="J33" i="84"/>
  <c r="K33" i="84"/>
  <c r="M33" i="84" s="1"/>
  <c r="L33" i="84"/>
  <c r="J34" i="84"/>
  <c r="M34" i="84"/>
  <c r="K34" i="84"/>
  <c r="L34" i="84"/>
  <c r="J36" i="84"/>
  <c r="J46" i="84" s="1"/>
  <c r="J25" i="87" s="1"/>
  <c r="K36" i="84"/>
  <c r="L36" i="84"/>
  <c r="L46" i="84" s="1"/>
  <c r="L25" i="87" s="1"/>
  <c r="L18" i="117" s="1"/>
  <c r="J37" i="84"/>
  <c r="M37" i="84"/>
  <c r="K37" i="84"/>
  <c r="L37" i="84"/>
  <c r="J38" i="84"/>
  <c r="K38" i="84"/>
  <c r="M38" i="84" s="1"/>
  <c r="L38" i="84"/>
  <c r="J39" i="84"/>
  <c r="K39" i="84"/>
  <c r="M39" i="84" s="1"/>
  <c r="L39" i="84"/>
  <c r="J40" i="84"/>
  <c r="K40" i="84"/>
  <c r="M40" i="84" s="1"/>
  <c r="L40" i="84"/>
  <c r="J41" i="84"/>
  <c r="K41" i="84"/>
  <c r="M41" i="84" s="1"/>
  <c r="L41" i="84"/>
  <c r="J42" i="84"/>
  <c r="K42" i="84"/>
  <c r="M42" i="84" s="1"/>
  <c r="L42" i="84"/>
  <c r="J43" i="84"/>
  <c r="K43" i="84"/>
  <c r="M43" i="84" s="1"/>
  <c r="L43" i="84"/>
  <c r="J44" i="84"/>
  <c r="K44" i="84"/>
  <c r="M44" i="84" s="1"/>
  <c r="L44" i="84"/>
  <c r="J45" i="84"/>
  <c r="K45" i="84"/>
  <c r="M45" i="84" s="1"/>
  <c r="L45" i="84"/>
  <c r="J47" i="84"/>
  <c r="J49" i="84"/>
  <c r="K47" i="84"/>
  <c r="K49" i="84" s="1"/>
  <c r="K37" i="87" s="1"/>
  <c r="L47" i="84"/>
  <c r="L49" i="84" s="1"/>
  <c r="L37" i="87" s="1"/>
  <c r="J48" i="84"/>
  <c r="K48" i="84"/>
  <c r="M48" i="84" s="1"/>
  <c r="L48" i="84"/>
  <c r="J50" i="84"/>
  <c r="J51" i="84" s="1"/>
  <c r="J28" i="87" s="1"/>
  <c r="K50" i="84"/>
  <c r="M50" i="84" s="1"/>
  <c r="M51" i="84" s="1"/>
  <c r="L50" i="84"/>
  <c r="L51" i="84" s="1"/>
  <c r="L28" i="87" s="1"/>
  <c r="L19" i="117" s="1"/>
  <c r="J52" i="84"/>
  <c r="K52" i="84"/>
  <c r="L52" i="84"/>
  <c r="L54" i="84" s="1"/>
  <c r="L40" i="87" s="1"/>
  <c r="J53" i="84"/>
  <c r="K53" i="84"/>
  <c r="M53" i="84" s="1"/>
  <c r="L53" i="84"/>
  <c r="J10" i="84"/>
  <c r="I53" i="84"/>
  <c r="I52" i="84"/>
  <c r="I54" i="84" s="1"/>
  <c r="I50" i="84"/>
  <c r="I51" i="84" s="1"/>
  <c r="I48" i="84"/>
  <c r="I47" i="84"/>
  <c r="I49" i="84" s="1"/>
  <c r="I45" i="84"/>
  <c r="I44" i="84"/>
  <c r="I43" i="84"/>
  <c r="I42" i="84"/>
  <c r="I41" i="84"/>
  <c r="I40" i="84"/>
  <c r="I39" i="84"/>
  <c r="I38" i="84"/>
  <c r="I37" i="84"/>
  <c r="I36" i="84"/>
  <c r="I34" i="84"/>
  <c r="I33" i="84"/>
  <c r="I32" i="84"/>
  <c r="I30" i="84"/>
  <c r="I31" i="84" s="1"/>
  <c r="I28" i="84"/>
  <c r="I27" i="84"/>
  <c r="I26" i="84"/>
  <c r="I25" i="84"/>
  <c r="I24" i="84"/>
  <c r="I23" i="84"/>
  <c r="I29" i="84" s="1"/>
  <c r="I22" i="84"/>
  <c r="I20" i="84"/>
  <c r="I19" i="84"/>
  <c r="I18" i="84"/>
  <c r="I17" i="84"/>
  <c r="I16" i="84"/>
  <c r="I15" i="84"/>
  <c r="I14" i="84"/>
  <c r="I13" i="84"/>
  <c r="I12" i="84"/>
  <c r="H10" i="84"/>
  <c r="H11" i="84"/>
  <c r="G10" i="84"/>
  <c r="C68" i="85"/>
  <c r="D68" i="85"/>
  <c r="F68" i="85"/>
  <c r="S40" i="87" s="1"/>
  <c r="S25" i="117" s="1"/>
  <c r="G68" i="85"/>
  <c r="T40" i="87" s="1"/>
  <c r="H68" i="85"/>
  <c r="U40" i="87" s="1"/>
  <c r="U25" i="117" s="1"/>
  <c r="C70" i="85"/>
  <c r="C65" i="85"/>
  <c r="D65" i="85"/>
  <c r="F65" i="85"/>
  <c r="S37" i="87" s="1"/>
  <c r="S24" i="117" s="1"/>
  <c r="V24" i="117" s="1"/>
  <c r="G65" i="85"/>
  <c r="H65" i="85"/>
  <c r="U37" i="87" s="1"/>
  <c r="U24" i="117" s="1"/>
  <c r="C59" i="85"/>
  <c r="C69" i="85" s="1"/>
  <c r="D59" i="85"/>
  <c r="D69" i="85" s="1"/>
  <c r="F59" i="85"/>
  <c r="S34" i="87" s="1"/>
  <c r="S23" i="117" s="1"/>
  <c r="G59" i="85"/>
  <c r="H59" i="85"/>
  <c r="U34" i="87" s="1"/>
  <c r="C47" i="85"/>
  <c r="D47" i="85"/>
  <c r="F47" i="85"/>
  <c r="S25" i="87"/>
  <c r="G47" i="85"/>
  <c r="T25" i="87" s="1"/>
  <c r="H47" i="85"/>
  <c r="U25" i="87" s="1"/>
  <c r="C35" i="85"/>
  <c r="D35" i="85"/>
  <c r="F35" i="85"/>
  <c r="S22" i="87" s="1"/>
  <c r="S17" i="117" s="1"/>
  <c r="G35" i="85"/>
  <c r="T22" i="87" s="1"/>
  <c r="T17" i="117" s="1"/>
  <c r="H35" i="85"/>
  <c r="U22" i="87" s="1"/>
  <c r="C32" i="85"/>
  <c r="D32" i="85"/>
  <c r="F32" i="85"/>
  <c r="S19" i="87"/>
  <c r="G32" i="85"/>
  <c r="T19" i="87" s="1"/>
  <c r="T16" i="117" s="1"/>
  <c r="H32" i="85"/>
  <c r="U19" i="87" s="1"/>
  <c r="U16" i="117" s="1"/>
  <c r="C17" i="85"/>
  <c r="D17" i="85"/>
  <c r="F17" i="85"/>
  <c r="S16" i="87" s="1"/>
  <c r="S15" i="117" s="1"/>
  <c r="G17" i="85"/>
  <c r="T16" i="87" s="1"/>
  <c r="H17" i="85"/>
  <c r="U16" i="87" s="1"/>
  <c r="C13" i="85"/>
  <c r="C49" i="85" s="1"/>
  <c r="D13" i="85"/>
  <c r="D49" i="85" s="1"/>
  <c r="F13" i="85"/>
  <c r="G13" i="85"/>
  <c r="T13" i="87" s="1"/>
  <c r="T14" i="117" s="1"/>
  <c r="H13" i="85"/>
  <c r="J11" i="85"/>
  <c r="K11" i="85"/>
  <c r="L11" i="85"/>
  <c r="J12" i="85"/>
  <c r="K12" i="85"/>
  <c r="L12" i="85"/>
  <c r="M12" i="85"/>
  <c r="J14" i="85"/>
  <c r="K14" i="85"/>
  <c r="K17" i="85" s="1"/>
  <c r="X16" i="87" s="1"/>
  <c r="L14" i="85"/>
  <c r="J15" i="85"/>
  <c r="M15" i="85" s="1"/>
  <c r="K15" i="85"/>
  <c r="L15" i="85"/>
  <c r="J16" i="85"/>
  <c r="M16" i="85" s="1"/>
  <c r="K16" i="85"/>
  <c r="L16" i="85"/>
  <c r="J18" i="85"/>
  <c r="K18" i="85"/>
  <c r="L18" i="85"/>
  <c r="J19" i="85"/>
  <c r="M19" i="85" s="1"/>
  <c r="K19" i="85"/>
  <c r="L19" i="85"/>
  <c r="J20" i="85"/>
  <c r="K20" i="85"/>
  <c r="L20" i="85"/>
  <c r="J21" i="85"/>
  <c r="K21" i="85"/>
  <c r="L21" i="85"/>
  <c r="J22" i="85"/>
  <c r="M22" i="85" s="1"/>
  <c r="K22" i="85"/>
  <c r="L22" i="85"/>
  <c r="J23" i="85"/>
  <c r="M23" i="85" s="1"/>
  <c r="K23" i="85"/>
  <c r="L23" i="85"/>
  <c r="J24" i="85"/>
  <c r="K24" i="85"/>
  <c r="M24" i="85" s="1"/>
  <c r="L24" i="85"/>
  <c r="J25" i="85"/>
  <c r="K25" i="85"/>
  <c r="M25" i="85" s="1"/>
  <c r="L25" i="85"/>
  <c r="J26" i="85"/>
  <c r="K26" i="85"/>
  <c r="M26" i="85" s="1"/>
  <c r="L26" i="85"/>
  <c r="J27" i="85"/>
  <c r="K27" i="85"/>
  <c r="M27" i="85" s="1"/>
  <c r="L27" i="85"/>
  <c r="J28" i="85"/>
  <c r="K28" i="85"/>
  <c r="M28" i="85" s="1"/>
  <c r="L28" i="85"/>
  <c r="J29" i="85"/>
  <c r="K29" i="85"/>
  <c r="M29" i="85" s="1"/>
  <c r="L29" i="85"/>
  <c r="J30" i="85"/>
  <c r="K30" i="85"/>
  <c r="M30" i="85" s="1"/>
  <c r="L30" i="85"/>
  <c r="J31" i="85"/>
  <c r="K31" i="85"/>
  <c r="M31" i="85" s="1"/>
  <c r="L31" i="85"/>
  <c r="J33" i="85"/>
  <c r="J35" i="85"/>
  <c r="W22" i="87" s="1"/>
  <c r="K33" i="85"/>
  <c r="L33" i="85"/>
  <c r="M33" i="85" s="1"/>
  <c r="J34" i="85"/>
  <c r="K34" i="85"/>
  <c r="K35" i="85" s="1"/>
  <c r="X22" i="87" s="1"/>
  <c r="L34" i="85"/>
  <c r="M34" i="85" s="1"/>
  <c r="J36" i="85"/>
  <c r="K36" i="85"/>
  <c r="L36" i="85"/>
  <c r="L47" i="85" s="1"/>
  <c r="Y25" i="87" s="1"/>
  <c r="J38" i="85"/>
  <c r="M38" i="85" s="1"/>
  <c r="K38" i="85"/>
  <c r="L38" i="85"/>
  <c r="J39" i="85"/>
  <c r="K39" i="85"/>
  <c r="M39" i="85" s="1"/>
  <c r="L39" i="85"/>
  <c r="J40" i="85"/>
  <c r="M40" i="85"/>
  <c r="K40" i="85"/>
  <c r="L40" i="85"/>
  <c r="J41" i="85"/>
  <c r="M41" i="85"/>
  <c r="K41" i="85"/>
  <c r="L41" i="85"/>
  <c r="J42" i="85"/>
  <c r="M42" i="85"/>
  <c r="K42" i="85"/>
  <c r="L42" i="85"/>
  <c r="J43" i="85"/>
  <c r="M43" i="85"/>
  <c r="K43" i="85"/>
  <c r="L43" i="85"/>
  <c r="J44" i="85"/>
  <c r="M44" i="85"/>
  <c r="K44" i="85"/>
  <c r="L44" i="85"/>
  <c r="J45" i="85"/>
  <c r="M45" i="85"/>
  <c r="K45" i="85"/>
  <c r="L45" i="85"/>
  <c r="J46" i="85"/>
  <c r="M46" i="85"/>
  <c r="K46" i="85"/>
  <c r="L46" i="85"/>
  <c r="J50" i="85"/>
  <c r="M50" i="85"/>
  <c r="K50" i="85"/>
  <c r="L50" i="85"/>
  <c r="L59" i="85"/>
  <c r="Y34" i="87" s="1"/>
  <c r="J51" i="85"/>
  <c r="M51" i="85" s="1"/>
  <c r="K51" i="85"/>
  <c r="L51" i="85"/>
  <c r="J52" i="85"/>
  <c r="K52" i="85"/>
  <c r="L52" i="85"/>
  <c r="J53" i="85"/>
  <c r="K53" i="85"/>
  <c r="M53" i="85" s="1"/>
  <c r="L53" i="85"/>
  <c r="J54" i="85"/>
  <c r="K54" i="85"/>
  <c r="M54" i="85" s="1"/>
  <c r="L54" i="85"/>
  <c r="J55" i="85"/>
  <c r="M55" i="85" s="1"/>
  <c r="K55" i="85"/>
  <c r="L55" i="85"/>
  <c r="J56" i="85"/>
  <c r="K56" i="85"/>
  <c r="L56" i="85"/>
  <c r="J57" i="85"/>
  <c r="K57" i="85"/>
  <c r="L57" i="85"/>
  <c r="J58" i="85"/>
  <c r="M58" i="85" s="1"/>
  <c r="K58" i="85"/>
  <c r="L58" i="85"/>
  <c r="J60" i="85"/>
  <c r="K60" i="85"/>
  <c r="L60" i="85"/>
  <c r="L65" i="85" s="1"/>
  <c r="Y37" i="87"/>
  <c r="Y24" i="117" s="1"/>
  <c r="J61" i="85"/>
  <c r="K61" i="85"/>
  <c r="L61" i="85"/>
  <c r="J62" i="85"/>
  <c r="M62" i="85" s="1"/>
  <c r="K62" i="85"/>
  <c r="L62" i="85"/>
  <c r="J63" i="85"/>
  <c r="K63" i="85"/>
  <c r="L63" i="85"/>
  <c r="J64" i="85"/>
  <c r="K64" i="85"/>
  <c r="L64" i="85"/>
  <c r="J66" i="85"/>
  <c r="K66" i="85"/>
  <c r="K68" i="85"/>
  <c r="X40" i="87" s="1"/>
  <c r="L66" i="85"/>
  <c r="L68" i="85" s="1"/>
  <c r="Y40" i="87" s="1"/>
  <c r="J67" i="85"/>
  <c r="M67" i="85"/>
  <c r="K67" i="85"/>
  <c r="L67" i="85"/>
  <c r="K10" i="85"/>
  <c r="K13" i="85" s="1"/>
  <c r="L10" i="85"/>
  <c r="J10" i="85"/>
  <c r="M10" i="85" s="1"/>
  <c r="I67" i="85"/>
  <c r="I66" i="85"/>
  <c r="I68" i="85" s="1"/>
  <c r="I64" i="85"/>
  <c r="I63" i="85"/>
  <c r="I62" i="85"/>
  <c r="I61" i="85"/>
  <c r="I60" i="85"/>
  <c r="I65" i="85" s="1"/>
  <c r="I58" i="85"/>
  <c r="I57" i="85"/>
  <c r="I56" i="85"/>
  <c r="I55" i="85"/>
  <c r="I54" i="85"/>
  <c r="I53" i="85"/>
  <c r="I52" i="85"/>
  <c r="I51" i="85"/>
  <c r="I50" i="85"/>
  <c r="I46" i="85"/>
  <c r="I45" i="85"/>
  <c r="I44" i="85"/>
  <c r="I43" i="85"/>
  <c r="I42" i="85"/>
  <c r="I41" i="85"/>
  <c r="I40" i="85"/>
  <c r="I39" i="85"/>
  <c r="I38" i="85"/>
  <c r="I36" i="85"/>
  <c r="I34" i="85"/>
  <c r="I35" i="85" s="1"/>
  <c r="I33" i="85"/>
  <c r="I31" i="85"/>
  <c r="I30" i="85"/>
  <c r="I29" i="85"/>
  <c r="I28" i="85"/>
  <c r="I27" i="85"/>
  <c r="I26" i="85"/>
  <c r="I25" i="85"/>
  <c r="I24" i="85"/>
  <c r="I23" i="85"/>
  <c r="I22" i="85"/>
  <c r="I21" i="85"/>
  <c r="I20" i="85"/>
  <c r="I19" i="85"/>
  <c r="I18" i="85"/>
  <c r="I16" i="85"/>
  <c r="I15" i="85"/>
  <c r="I14" i="85"/>
  <c r="I12" i="85"/>
  <c r="I11" i="85"/>
  <c r="I10" i="85"/>
  <c r="M250" i="79"/>
  <c r="M251" i="79"/>
  <c r="L250" i="79"/>
  <c r="L251" i="79" s="1"/>
  <c r="K250" i="79"/>
  <c r="N250" i="79"/>
  <c r="N251" i="79" s="1"/>
  <c r="M248" i="79"/>
  <c r="M249" i="79"/>
  <c r="L248" i="79"/>
  <c r="K248" i="79"/>
  <c r="M246" i="79"/>
  <c r="L246" i="79"/>
  <c r="K246" i="79"/>
  <c r="N246" i="79"/>
  <c r="M245" i="79"/>
  <c r="M247" i="79" s="1"/>
  <c r="L245" i="79"/>
  <c r="L247" i="79"/>
  <c r="K245" i="79"/>
  <c r="N245" i="79" s="1"/>
  <c r="N247" i="79"/>
  <c r="M242" i="79"/>
  <c r="M243" i="79"/>
  <c r="L242" i="79"/>
  <c r="K242" i="79"/>
  <c r="M240" i="79"/>
  <c r="L240" i="79"/>
  <c r="K240" i="79"/>
  <c r="N240" i="79"/>
  <c r="M239" i="79"/>
  <c r="L239" i="79"/>
  <c r="K239" i="79"/>
  <c r="N239" i="79"/>
  <c r="M237" i="79"/>
  <c r="L237" i="79"/>
  <c r="K237" i="79"/>
  <c r="N237" i="79"/>
  <c r="M236" i="79"/>
  <c r="M238" i="79" s="1"/>
  <c r="L236" i="79"/>
  <c r="L238" i="79" s="1"/>
  <c r="K236" i="79"/>
  <c r="N236" i="79" s="1"/>
  <c r="N238" i="79" s="1"/>
  <c r="M234" i="79"/>
  <c r="L234" i="79"/>
  <c r="K234" i="79"/>
  <c r="N234" i="79" s="1"/>
  <c r="M233" i="79"/>
  <c r="M235" i="79" s="1"/>
  <c r="L233" i="79"/>
  <c r="L235" i="79" s="1"/>
  <c r="K233" i="79"/>
  <c r="M232" i="79"/>
  <c r="L232" i="79"/>
  <c r="K232" i="79"/>
  <c r="N232" i="79" s="1"/>
  <c r="M231" i="79"/>
  <c r="L231" i="79"/>
  <c r="K231" i="79"/>
  <c r="N231" i="79" s="1"/>
  <c r="M230" i="79"/>
  <c r="L230" i="79"/>
  <c r="K230" i="79"/>
  <c r="N230" i="79" s="1"/>
  <c r="M229" i="79"/>
  <c r="L229" i="79"/>
  <c r="K229" i="79"/>
  <c r="N229" i="79" s="1"/>
  <c r="M228" i="79"/>
  <c r="L228" i="79"/>
  <c r="K228" i="79"/>
  <c r="N228" i="79" s="1"/>
  <c r="M227" i="79"/>
  <c r="L227" i="79"/>
  <c r="K227" i="79"/>
  <c r="N227" i="79" s="1"/>
  <c r="M226" i="79"/>
  <c r="L226" i="79"/>
  <c r="K226" i="79"/>
  <c r="N226" i="79" s="1"/>
  <c r="M224" i="79"/>
  <c r="M225" i="79"/>
  <c r="L224" i="79"/>
  <c r="L225" i="79" s="1"/>
  <c r="K224" i="79"/>
  <c r="N224" i="79"/>
  <c r="N225" i="79" s="1"/>
  <c r="M222" i="79"/>
  <c r="M223" i="79" s="1"/>
  <c r="L222" i="79"/>
  <c r="L223" i="79" s="1"/>
  <c r="K222" i="79"/>
  <c r="N222" i="79" s="1"/>
  <c r="N223" i="79"/>
  <c r="M221" i="79"/>
  <c r="L221" i="79"/>
  <c r="K221" i="79"/>
  <c r="N221" i="79" s="1"/>
  <c r="M215" i="79"/>
  <c r="M216" i="79"/>
  <c r="L215" i="79"/>
  <c r="L216" i="79" s="1"/>
  <c r="K215" i="79"/>
  <c r="N215" i="79" s="1"/>
  <c r="N216" i="79"/>
  <c r="M213" i="79"/>
  <c r="M214" i="79" s="1"/>
  <c r="L213" i="79"/>
  <c r="L214" i="79"/>
  <c r="K213" i="79"/>
  <c r="N213" i="79" s="1"/>
  <c r="N214" i="79" s="1"/>
  <c r="M211" i="79"/>
  <c r="L211" i="79"/>
  <c r="K211" i="79"/>
  <c r="N211" i="79" s="1"/>
  <c r="M210" i="79"/>
  <c r="M212" i="79" s="1"/>
  <c r="M217" i="79" s="1"/>
  <c r="L210" i="79"/>
  <c r="L212" i="79"/>
  <c r="K210" i="79"/>
  <c r="M207" i="79"/>
  <c r="M208" i="79" s="1"/>
  <c r="L207" i="79"/>
  <c r="L208" i="79" s="1"/>
  <c r="K207" i="79"/>
  <c r="M205" i="79"/>
  <c r="L205" i="79"/>
  <c r="N205" i="79" s="1"/>
  <c r="K205" i="79"/>
  <c r="M204" i="79"/>
  <c r="L204" i="79"/>
  <c r="N204" i="79" s="1"/>
  <c r="K204" i="79"/>
  <c r="M202" i="79"/>
  <c r="L202" i="79"/>
  <c r="N202" i="79" s="1"/>
  <c r="K202" i="79"/>
  <c r="M201" i="79"/>
  <c r="M203" i="79"/>
  <c r="L201" i="79"/>
  <c r="L203" i="79" s="1"/>
  <c r="K201" i="79"/>
  <c r="N201" i="79"/>
  <c r="N203" i="79" s="1"/>
  <c r="M199" i="79"/>
  <c r="L199" i="79"/>
  <c r="N199" i="79" s="1"/>
  <c r="K199" i="79"/>
  <c r="M198" i="79"/>
  <c r="M200" i="79"/>
  <c r="L198" i="79"/>
  <c r="L200" i="79" s="1"/>
  <c r="K198" i="79"/>
  <c r="N198" i="79"/>
  <c r="M197" i="79"/>
  <c r="L197" i="79"/>
  <c r="K197" i="79"/>
  <c r="N197" i="79" s="1"/>
  <c r="M196" i="79"/>
  <c r="L196" i="79"/>
  <c r="K196" i="79"/>
  <c r="N196" i="79" s="1"/>
  <c r="M195" i="79"/>
  <c r="L195" i="79"/>
  <c r="K195" i="79"/>
  <c r="N195" i="79" s="1"/>
  <c r="M194" i="79"/>
  <c r="L194" i="79"/>
  <c r="K194" i="79"/>
  <c r="N194" i="79" s="1"/>
  <c r="M193" i="79"/>
  <c r="L193" i="79"/>
  <c r="K193" i="79"/>
  <c r="N193" i="79" s="1"/>
  <c r="M192" i="79"/>
  <c r="L192" i="79"/>
  <c r="K192" i="79"/>
  <c r="N192" i="79" s="1"/>
  <c r="M191" i="79"/>
  <c r="L191" i="79"/>
  <c r="K191" i="79"/>
  <c r="N191" i="79" s="1"/>
  <c r="M189" i="79"/>
  <c r="M190" i="79"/>
  <c r="L189" i="79"/>
  <c r="L190" i="79" s="1"/>
  <c r="K189" i="79"/>
  <c r="N189" i="79"/>
  <c r="N190" i="79" s="1"/>
  <c r="M187" i="79"/>
  <c r="M188" i="79"/>
  <c r="L187" i="79"/>
  <c r="N187" i="79" s="1"/>
  <c r="N188" i="79" s="1"/>
  <c r="K187" i="79"/>
  <c r="M186" i="79"/>
  <c r="L186" i="79"/>
  <c r="K186" i="79"/>
  <c r="N186" i="79" s="1"/>
  <c r="M180" i="79"/>
  <c r="M181" i="79"/>
  <c r="L180" i="79"/>
  <c r="L181" i="79" s="1"/>
  <c r="K180" i="79"/>
  <c r="N180" i="79"/>
  <c r="N181" i="79" s="1"/>
  <c r="M178" i="79"/>
  <c r="M179" i="79"/>
  <c r="L178" i="79"/>
  <c r="K178" i="79"/>
  <c r="M176" i="79"/>
  <c r="L176" i="79"/>
  <c r="K176" i="79"/>
  <c r="N176" i="79"/>
  <c r="M175" i="79"/>
  <c r="M177" i="79"/>
  <c r="L175" i="79"/>
  <c r="L177" i="79"/>
  <c r="K175" i="79"/>
  <c r="N175" i="79"/>
  <c r="N177" i="79"/>
  <c r="M172" i="79"/>
  <c r="M173" i="79"/>
  <c r="L172" i="79"/>
  <c r="K172" i="79"/>
  <c r="M170" i="79"/>
  <c r="L170" i="79"/>
  <c r="K170" i="79"/>
  <c r="N170" i="79"/>
  <c r="M169" i="79"/>
  <c r="L169" i="79"/>
  <c r="K169" i="79"/>
  <c r="N169" i="79"/>
  <c r="M167" i="79"/>
  <c r="L167" i="79"/>
  <c r="K167" i="79"/>
  <c r="N167" i="79"/>
  <c r="M166" i="79"/>
  <c r="M168" i="79"/>
  <c r="L166" i="79"/>
  <c r="N166" i="79" s="1"/>
  <c r="L168" i="79"/>
  <c r="K166" i="79"/>
  <c r="M164" i="79"/>
  <c r="L164" i="79"/>
  <c r="K164" i="79"/>
  <c r="M163" i="79"/>
  <c r="M165" i="79"/>
  <c r="M171" i="79" s="1"/>
  <c r="L163" i="79"/>
  <c r="L165" i="79" s="1"/>
  <c r="K163" i="79"/>
  <c r="N163" i="79"/>
  <c r="M162" i="79"/>
  <c r="L162" i="79"/>
  <c r="K162" i="79"/>
  <c r="N162" i="79"/>
  <c r="M161" i="79"/>
  <c r="L161" i="79"/>
  <c r="K161" i="79"/>
  <c r="N161" i="79"/>
  <c r="M160" i="79"/>
  <c r="L160" i="79"/>
  <c r="K160" i="79"/>
  <c r="N160" i="79"/>
  <c r="M159" i="79"/>
  <c r="L159" i="79"/>
  <c r="K159" i="79"/>
  <c r="N159" i="79"/>
  <c r="M158" i="79"/>
  <c r="L158" i="79"/>
  <c r="K158" i="79"/>
  <c r="N158" i="79"/>
  <c r="M157" i="79"/>
  <c r="L157" i="79"/>
  <c r="K157" i="79"/>
  <c r="N157" i="79"/>
  <c r="M156" i="79"/>
  <c r="L156" i="79"/>
  <c r="K156" i="79"/>
  <c r="N156" i="79" s="1"/>
  <c r="M154" i="79"/>
  <c r="M155" i="79"/>
  <c r="L154" i="79"/>
  <c r="K154" i="79"/>
  <c r="M152" i="79"/>
  <c r="M153" i="79"/>
  <c r="L152" i="79"/>
  <c r="N152" i="79" s="1"/>
  <c r="N153" i="79" s="1"/>
  <c r="L153" i="79"/>
  <c r="K152" i="79"/>
  <c r="M151" i="79"/>
  <c r="L151" i="79"/>
  <c r="K151" i="79"/>
  <c r="M145" i="79"/>
  <c r="M146" i="79"/>
  <c r="L145" i="79"/>
  <c r="K145" i="79"/>
  <c r="K146" i="79" s="1"/>
  <c r="M143" i="79"/>
  <c r="M144" i="79" s="1"/>
  <c r="L143" i="79"/>
  <c r="L144" i="79"/>
  <c r="K143" i="79"/>
  <c r="N143" i="79" s="1"/>
  <c r="N144" i="79" s="1"/>
  <c r="M141" i="79"/>
  <c r="N141" i="79" s="1"/>
  <c r="L141" i="79"/>
  <c r="K141" i="79"/>
  <c r="M140" i="79"/>
  <c r="L140" i="79"/>
  <c r="L142" i="79"/>
  <c r="K140" i="79"/>
  <c r="M137" i="79"/>
  <c r="M138" i="79" s="1"/>
  <c r="L137" i="79"/>
  <c r="L138" i="79"/>
  <c r="K137" i="79"/>
  <c r="N137" i="79" s="1"/>
  <c r="N138" i="79" s="1"/>
  <c r="M135" i="79"/>
  <c r="L135" i="79"/>
  <c r="K135" i="79"/>
  <c r="N135" i="79" s="1"/>
  <c r="M134" i="79"/>
  <c r="L134" i="79"/>
  <c r="K134" i="79"/>
  <c r="M132" i="79"/>
  <c r="L132" i="79"/>
  <c r="K132" i="79"/>
  <c r="M131" i="79"/>
  <c r="M133" i="79"/>
  <c r="L131" i="79"/>
  <c r="L133" i="79" s="1"/>
  <c r="K131" i="79"/>
  <c r="N131" i="79"/>
  <c r="M129" i="79"/>
  <c r="L129" i="79"/>
  <c r="K129" i="79"/>
  <c r="N129" i="79" s="1"/>
  <c r="M128" i="79"/>
  <c r="M130" i="79"/>
  <c r="L128" i="79"/>
  <c r="K128" i="79"/>
  <c r="M127" i="79"/>
  <c r="L127" i="79"/>
  <c r="K127" i="79"/>
  <c r="M126" i="79"/>
  <c r="L126" i="79"/>
  <c r="K126" i="79"/>
  <c r="M125" i="79"/>
  <c r="N125" i="79" s="1"/>
  <c r="L125" i="79"/>
  <c r="K125" i="79"/>
  <c r="M124" i="79"/>
  <c r="L124" i="79"/>
  <c r="K124" i="79"/>
  <c r="M123" i="79"/>
  <c r="L123" i="79"/>
  <c r="K123" i="79"/>
  <c r="M122" i="79"/>
  <c r="L122" i="79"/>
  <c r="K122" i="79"/>
  <c r="N122" i="79"/>
  <c r="M121" i="79"/>
  <c r="L121" i="79"/>
  <c r="K121" i="79"/>
  <c r="N121" i="79"/>
  <c r="M119" i="79"/>
  <c r="M120" i="79"/>
  <c r="L119" i="79"/>
  <c r="K119" i="79"/>
  <c r="K120" i="79" s="1"/>
  <c r="M117" i="79"/>
  <c r="M118" i="79" s="1"/>
  <c r="L117" i="79"/>
  <c r="N117" i="79" s="1"/>
  <c r="N118" i="79" s="1"/>
  <c r="L118" i="79"/>
  <c r="K117" i="79"/>
  <c r="M116" i="79"/>
  <c r="L116" i="79"/>
  <c r="K116" i="79"/>
  <c r="N116" i="79"/>
  <c r="M110" i="79"/>
  <c r="M111" i="79" s="1"/>
  <c r="L110" i="79"/>
  <c r="L111" i="79"/>
  <c r="K110" i="79"/>
  <c r="N110" i="79" s="1"/>
  <c r="N111" i="79" s="1"/>
  <c r="M108" i="79"/>
  <c r="L108" i="79"/>
  <c r="K108" i="79"/>
  <c r="M106" i="79"/>
  <c r="L106" i="79"/>
  <c r="K106" i="79"/>
  <c r="N106" i="79" s="1"/>
  <c r="M105" i="79"/>
  <c r="M107" i="79"/>
  <c r="L105" i="79"/>
  <c r="N105" i="79" s="1"/>
  <c r="K105" i="79"/>
  <c r="N107" i="79"/>
  <c r="M102" i="79"/>
  <c r="M103" i="79"/>
  <c r="L102" i="79"/>
  <c r="K102" i="79"/>
  <c r="M100" i="79"/>
  <c r="L100" i="79"/>
  <c r="K100" i="79"/>
  <c r="N100" i="79"/>
  <c r="M99" i="79"/>
  <c r="L99" i="79"/>
  <c r="K99" i="79"/>
  <c r="N99" i="79" s="1"/>
  <c r="M97" i="79"/>
  <c r="L97" i="79"/>
  <c r="K97" i="79"/>
  <c r="N97" i="79" s="1"/>
  <c r="M96" i="79"/>
  <c r="M98" i="79"/>
  <c r="L96" i="79"/>
  <c r="N96" i="79" s="1"/>
  <c r="K96" i="79"/>
  <c r="M94" i="79"/>
  <c r="L94" i="79"/>
  <c r="N94" i="79" s="1"/>
  <c r="K94" i="79"/>
  <c r="M93" i="79"/>
  <c r="M95" i="79"/>
  <c r="M101" i="79" s="1"/>
  <c r="L93" i="79"/>
  <c r="K93" i="79"/>
  <c r="N93" i="79"/>
  <c r="M92" i="79"/>
  <c r="L92" i="79"/>
  <c r="K92" i="79"/>
  <c r="N92" i="79"/>
  <c r="M91" i="79"/>
  <c r="L91" i="79"/>
  <c r="K91" i="79"/>
  <c r="N91" i="79"/>
  <c r="M90" i="79"/>
  <c r="L90" i="79"/>
  <c r="K90" i="79"/>
  <c r="N90" i="79"/>
  <c r="M89" i="79"/>
  <c r="L89" i="79"/>
  <c r="K89" i="79"/>
  <c r="N89" i="79" s="1"/>
  <c r="M88" i="79"/>
  <c r="L88" i="79"/>
  <c r="K88" i="79"/>
  <c r="N88" i="79" s="1"/>
  <c r="M87" i="79"/>
  <c r="L87" i="79"/>
  <c r="K87" i="79"/>
  <c r="N87" i="79" s="1"/>
  <c r="M86" i="79"/>
  <c r="L86" i="79"/>
  <c r="N86" i="79" s="1"/>
  <c r="K86" i="79"/>
  <c r="M84" i="79"/>
  <c r="M85" i="79"/>
  <c r="L84" i="79"/>
  <c r="K84" i="79"/>
  <c r="N84" i="79" s="1"/>
  <c r="N85" i="79" s="1"/>
  <c r="M82" i="79"/>
  <c r="M83" i="79"/>
  <c r="L82" i="79"/>
  <c r="L83" i="79"/>
  <c r="K82" i="79"/>
  <c r="N82" i="79"/>
  <c r="N83" i="79" s="1"/>
  <c r="M81" i="79"/>
  <c r="L81" i="79"/>
  <c r="N81" i="79" s="1"/>
  <c r="K81" i="79"/>
  <c r="M75" i="79"/>
  <c r="L75" i="79"/>
  <c r="L76" i="79"/>
  <c r="K75" i="79"/>
  <c r="M73" i="79"/>
  <c r="M74" i="79"/>
  <c r="L73" i="79"/>
  <c r="L74" i="79" s="1"/>
  <c r="L77" i="79" s="1"/>
  <c r="K73" i="79"/>
  <c r="N73" i="79"/>
  <c r="N74" i="79" s="1"/>
  <c r="M71" i="79"/>
  <c r="L71" i="79"/>
  <c r="K71" i="79"/>
  <c r="N71" i="79" s="1"/>
  <c r="M70" i="79"/>
  <c r="M72" i="79"/>
  <c r="L70" i="79"/>
  <c r="L72" i="79"/>
  <c r="K70" i="79"/>
  <c r="N70" i="79" s="1"/>
  <c r="M67" i="79"/>
  <c r="M68" i="79"/>
  <c r="L67" i="79"/>
  <c r="K67" i="79"/>
  <c r="M65" i="79"/>
  <c r="L65" i="79"/>
  <c r="K65" i="79"/>
  <c r="N65" i="79"/>
  <c r="M64" i="79"/>
  <c r="L64" i="79"/>
  <c r="K64" i="79"/>
  <c r="N64" i="79"/>
  <c r="M62" i="79"/>
  <c r="L62" i="79"/>
  <c r="K62" i="79"/>
  <c r="N62" i="79"/>
  <c r="M61" i="79"/>
  <c r="M63" i="79" s="1"/>
  <c r="L61" i="79"/>
  <c r="N61" i="79" s="1"/>
  <c r="N63" i="79" s="1"/>
  <c r="L63" i="79"/>
  <c r="K61" i="79"/>
  <c r="M59" i="79"/>
  <c r="N59" i="79" s="1"/>
  <c r="L59" i="79"/>
  <c r="K59" i="79"/>
  <c r="M58" i="79"/>
  <c r="L58" i="79"/>
  <c r="L60" i="79"/>
  <c r="K58" i="79"/>
  <c r="M57" i="79"/>
  <c r="L57" i="79"/>
  <c r="K57" i="79"/>
  <c r="N57" i="79" s="1"/>
  <c r="M56" i="79"/>
  <c r="L56" i="79"/>
  <c r="K56" i="79"/>
  <c r="N56" i="79" s="1"/>
  <c r="M55" i="79"/>
  <c r="L55" i="79"/>
  <c r="K55" i="79"/>
  <c r="N55" i="79" s="1"/>
  <c r="M54" i="79"/>
  <c r="L54" i="79"/>
  <c r="K54" i="79"/>
  <c r="N54" i="79" s="1"/>
  <c r="M53" i="79"/>
  <c r="L53" i="79"/>
  <c r="K53" i="79"/>
  <c r="N53" i="79" s="1"/>
  <c r="M52" i="79"/>
  <c r="L52" i="79"/>
  <c r="K52" i="79"/>
  <c r="N52" i="79" s="1"/>
  <c r="M51" i="79"/>
  <c r="L51" i="79"/>
  <c r="L66" i="79"/>
  <c r="K51" i="79"/>
  <c r="N51" i="79"/>
  <c r="M49" i="79"/>
  <c r="M50" i="79"/>
  <c r="L49" i="79"/>
  <c r="L50" i="79"/>
  <c r="K49" i="79"/>
  <c r="N49" i="79"/>
  <c r="N50" i="79" s="1"/>
  <c r="M47" i="79"/>
  <c r="M48" i="79"/>
  <c r="L47" i="79"/>
  <c r="L48" i="79" s="1"/>
  <c r="K47" i="79"/>
  <c r="N47" i="79" s="1"/>
  <c r="N48" i="79" s="1"/>
  <c r="M46" i="79"/>
  <c r="L46" i="79"/>
  <c r="K46" i="79"/>
  <c r="N46" i="79"/>
  <c r="D41" i="79"/>
  <c r="E41" i="79"/>
  <c r="G41" i="79"/>
  <c r="H41" i="79"/>
  <c r="I41" i="79"/>
  <c r="M41" i="79"/>
  <c r="M40" i="79"/>
  <c r="L40" i="79"/>
  <c r="L41" i="79" s="1"/>
  <c r="K40" i="79"/>
  <c r="K41" i="79" s="1"/>
  <c r="N40" i="79"/>
  <c r="N41" i="79" s="1"/>
  <c r="D39" i="79"/>
  <c r="D42" i="79" s="1"/>
  <c r="E39" i="79"/>
  <c r="G39" i="79"/>
  <c r="H39" i="79"/>
  <c r="H42" i="79" s="1"/>
  <c r="I39" i="79"/>
  <c r="K39" i="79"/>
  <c r="M38" i="79"/>
  <c r="M39" i="79" s="1"/>
  <c r="L38" i="79"/>
  <c r="L39" i="79" s="1"/>
  <c r="K38" i="79"/>
  <c r="N38" i="79" s="1"/>
  <c r="N39" i="79" s="1"/>
  <c r="D37" i="79"/>
  <c r="E37" i="79"/>
  <c r="E42" i="79" s="1"/>
  <c r="G37" i="79"/>
  <c r="G42" i="79" s="1"/>
  <c r="H37" i="79"/>
  <c r="I37" i="79"/>
  <c r="M37" i="79"/>
  <c r="M42" i="79" s="1"/>
  <c r="M36" i="79"/>
  <c r="L36" i="79"/>
  <c r="K36" i="79"/>
  <c r="N36" i="79" s="1"/>
  <c r="M35" i="79"/>
  <c r="L35" i="79"/>
  <c r="L280" i="79" s="1"/>
  <c r="K35" i="79"/>
  <c r="D33" i="79"/>
  <c r="E33" i="79"/>
  <c r="G33" i="79"/>
  <c r="H33" i="79"/>
  <c r="I33" i="79"/>
  <c r="K33" i="79"/>
  <c r="M32" i="79"/>
  <c r="L32" i="79"/>
  <c r="L33" i="79" s="1"/>
  <c r="K32" i="79"/>
  <c r="D31" i="79"/>
  <c r="H31" i="79"/>
  <c r="D28" i="79"/>
  <c r="E28" i="79"/>
  <c r="G28" i="79"/>
  <c r="H28" i="79"/>
  <c r="I28" i="79"/>
  <c r="M28" i="79"/>
  <c r="M30" i="79"/>
  <c r="L30" i="79"/>
  <c r="K30" i="79"/>
  <c r="N30" i="79" s="1"/>
  <c r="M29" i="79"/>
  <c r="L29" i="79"/>
  <c r="L274" i="79" s="1"/>
  <c r="K29" i="79"/>
  <c r="N29" i="79" s="1"/>
  <c r="M27" i="79"/>
  <c r="L27" i="79"/>
  <c r="K27" i="79"/>
  <c r="N27" i="79" s="1"/>
  <c r="M26" i="79"/>
  <c r="L26" i="79"/>
  <c r="L28" i="79" s="1"/>
  <c r="K26" i="79"/>
  <c r="D25" i="79"/>
  <c r="E25" i="79"/>
  <c r="G25" i="79"/>
  <c r="G31" i="79" s="1"/>
  <c r="H25" i="79"/>
  <c r="I25" i="79"/>
  <c r="K24" i="79"/>
  <c r="L24" i="79"/>
  <c r="M24" i="79"/>
  <c r="N24" i="79"/>
  <c r="L23" i="79"/>
  <c r="L268" i="79" s="1"/>
  <c r="M23" i="79"/>
  <c r="M25" i="79" s="1"/>
  <c r="K23" i="79"/>
  <c r="M22" i="79"/>
  <c r="L22" i="79"/>
  <c r="L267" i="79" s="1"/>
  <c r="K22" i="79"/>
  <c r="N22" i="79"/>
  <c r="M21" i="79"/>
  <c r="L21" i="79"/>
  <c r="K21" i="79"/>
  <c r="N21" i="79"/>
  <c r="M20" i="79"/>
  <c r="L20" i="79"/>
  <c r="K20" i="79"/>
  <c r="N20" i="79"/>
  <c r="M19" i="79"/>
  <c r="L19" i="79"/>
  <c r="L264" i="79" s="1"/>
  <c r="K19" i="79"/>
  <c r="N19" i="79"/>
  <c r="M18" i="79"/>
  <c r="L18" i="79"/>
  <c r="K18" i="79"/>
  <c r="N18" i="79"/>
  <c r="M17" i="79"/>
  <c r="L17" i="79"/>
  <c r="K17" i="79"/>
  <c r="N17" i="79"/>
  <c r="M16" i="79"/>
  <c r="M31" i="79" s="1"/>
  <c r="L16" i="79"/>
  <c r="K16" i="79"/>
  <c r="N16" i="79"/>
  <c r="M14" i="79"/>
  <c r="L14" i="79"/>
  <c r="L259" i="79" s="1"/>
  <c r="L260" i="79" s="1"/>
  <c r="K23" i="87" s="1"/>
  <c r="K14" i="79"/>
  <c r="N14" i="79"/>
  <c r="D13" i="79"/>
  <c r="E13" i="79"/>
  <c r="G13" i="79"/>
  <c r="H13" i="79"/>
  <c r="I13" i="79"/>
  <c r="L12" i="79"/>
  <c r="L257" i="79" s="1"/>
  <c r="L258" i="79" s="1"/>
  <c r="K17" i="87" s="1"/>
  <c r="M12" i="79"/>
  <c r="K12" i="79"/>
  <c r="L11" i="79"/>
  <c r="M11" i="79"/>
  <c r="K11" i="79"/>
  <c r="N11" i="79" s="1"/>
  <c r="M281" i="79"/>
  <c r="M275" i="79"/>
  <c r="M274" i="79"/>
  <c r="M272" i="79"/>
  <c r="M271" i="79"/>
  <c r="M269" i="79"/>
  <c r="M265" i="79"/>
  <c r="L265" i="79"/>
  <c r="L263" i="79"/>
  <c r="M262" i="79"/>
  <c r="M261" i="79"/>
  <c r="M259" i="79"/>
  <c r="M260" i="79"/>
  <c r="L23" i="87" s="1"/>
  <c r="M15" i="79"/>
  <c r="L15" i="79"/>
  <c r="I285" i="79"/>
  <c r="I286" i="79"/>
  <c r="H285" i="79"/>
  <c r="H286" i="79" s="1"/>
  <c r="G285" i="79"/>
  <c r="G286" i="79" s="1"/>
  <c r="I283" i="79"/>
  <c r="I284" i="79" s="1"/>
  <c r="H283" i="79"/>
  <c r="H284" i="79"/>
  <c r="G283" i="79"/>
  <c r="G284" i="79" s="1"/>
  <c r="I281" i="79"/>
  <c r="H281" i="79"/>
  <c r="G281" i="79"/>
  <c r="I280" i="79"/>
  <c r="I282" i="79"/>
  <c r="I287" i="79"/>
  <c r="H280" i="79"/>
  <c r="H282" i="79" s="1"/>
  <c r="G280" i="79"/>
  <c r="G282" i="79" s="1"/>
  <c r="I277" i="79"/>
  <c r="I278" i="79"/>
  <c r="H277" i="79"/>
  <c r="H278" i="79" s="1"/>
  <c r="G277" i="79"/>
  <c r="G278" i="79"/>
  <c r="F29" i="87" s="1"/>
  <c r="I275" i="79"/>
  <c r="H275" i="79"/>
  <c r="G275" i="79"/>
  <c r="I274" i="79"/>
  <c r="H274" i="79"/>
  <c r="I272" i="79"/>
  <c r="H272" i="79"/>
  <c r="I271" i="79"/>
  <c r="I273" i="79" s="1"/>
  <c r="H271" i="79"/>
  <c r="H273" i="79"/>
  <c r="G271" i="79"/>
  <c r="G273" i="79" s="1"/>
  <c r="I269" i="79"/>
  <c r="H269" i="79"/>
  <c r="G269" i="79"/>
  <c r="I268" i="79"/>
  <c r="I270" i="79"/>
  <c r="H268" i="79"/>
  <c r="H270" i="79" s="1"/>
  <c r="G268" i="79"/>
  <c r="G270" i="79"/>
  <c r="I267" i="79"/>
  <c r="H267" i="79"/>
  <c r="G267" i="79"/>
  <c r="I266" i="79"/>
  <c r="H266" i="79"/>
  <c r="G266" i="79"/>
  <c r="I265" i="79"/>
  <c r="H265" i="79"/>
  <c r="G265" i="79"/>
  <c r="I264" i="79"/>
  <c r="H264" i="79"/>
  <c r="G264" i="79"/>
  <c r="I263" i="79"/>
  <c r="H263" i="79"/>
  <c r="G263" i="79"/>
  <c r="I262" i="79"/>
  <c r="H262" i="79"/>
  <c r="G262" i="79"/>
  <c r="I261" i="79"/>
  <c r="H261" i="79"/>
  <c r="G261" i="79"/>
  <c r="I259" i="79"/>
  <c r="I260" i="79"/>
  <c r="H259" i="79"/>
  <c r="H260" i="79"/>
  <c r="G259" i="79"/>
  <c r="G260" i="79"/>
  <c r="I257" i="79"/>
  <c r="I258" i="79"/>
  <c r="H257" i="79"/>
  <c r="H258" i="79"/>
  <c r="G17" i="87" s="1"/>
  <c r="G257" i="79"/>
  <c r="G258" i="79"/>
  <c r="J258" i="79" s="1"/>
  <c r="I17" i="87" s="1"/>
  <c r="I256" i="79"/>
  <c r="H256" i="79"/>
  <c r="G256" i="79"/>
  <c r="F47" i="87"/>
  <c r="F45" i="87" s="1"/>
  <c r="I251" i="79"/>
  <c r="H251" i="79"/>
  <c r="J251" i="79" s="1"/>
  <c r="H252" i="79"/>
  <c r="G251" i="79"/>
  <c r="J250" i="79"/>
  <c r="I249" i="79"/>
  <c r="I252" i="79" s="1"/>
  <c r="H249" i="79"/>
  <c r="G249" i="79"/>
  <c r="J249" i="79" s="1"/>
  <c r="J248" i="79"/>
  <c r="I247" i="79"/>
  <c r="H247" i="79"/>
  <c r="G247" i="79"/>
  <c r="J246" i="79"/>
  <c r="J245" i="79"/>
  <c r="J247" i="79"/>
  <c r="I243" i="79"/>
  <c r="H243" i="79"/>
  <c r="G243" i="79"/>
  <c r="J242" i="79"/>
  <c r="J243" i="79"/>
  <c r="J240" i="79"/>
  <c r="J239" i="79"/>
  <c r="I238" i="79"/>
  <c r="I241" i="79" s="1"/>
  <c r="H238" i="79"/>
  <c r="J238" i="79" s="1"/>
  <c r="G238" i="79"/>
  <c r="J237" i="79"/>
  <c r="J236" i="79"/>
  <c r="J271" i="79" s="1"/>
  <c r="I235" i="79"/>
  <c r="H235" i="79"/>
  <c r="G235" i="79"/>
  <c r="J235" i="79" s="1"/>
  <c r="G241" i="79"/>
  <c r="J234" i="79"/>
  <c r="J233" i="79"/>
  <c r="J232" i="79"/>
  <c r="J231" i="79"/>
  <c r="J230" i="79"/>
  <c r="J229" i="79"/>
  <c r="J228" i="79"/>
  <c r="J227" i="79"/>
  <c r="J226" i="79"/>
  <c r="I225" i="79"/>
  <c r="H225" i="79"/>
  <c r="G225" i="79"/>
  <c r="J224" i="79"/>
  <c r="J225" i="79"/>
  <c r="I223" i="79"/>
  <c r="I244" i="79" s="1"/>
  <c r="I253" i="79" s="1"/>
  <c r="H223" i="79"/>
  <c r="G223" i="79"/>
  <c r="J222" i="79"/>
  <c r="J223" i="79"/>
  <c r="J221" i="79"/>
  <c r="I216" i="79"/>
  <c r="H216" i="79"/>
  <c r="G216" i="79"/>
  <c r="J215" i="79"/>
  <c r="I214" i="79"/>
  <c r="H214" i="79"/>
  <c r="G214" i="79"/>
  <c r="J214" i="79" s="1"/>
  <c r="J213" i="79"/>
  <c r="I212" i="79"/>
  <c r="I217" i="79" s="1"/>
  <c r="H212" i="79"/>
  <c r="H217" i="79" s="1"/>
  <c r="G212" i="79"/>
  <c r="J211" i="79"/>
  <c r="J212" i="79"/>
  <c r="J210" i="79"/>
  <c r="I208" i="79"/>
  <c r="H208" i="79"/>
  <c r="G208" i="79"/>
  <c r="J207" i="79"/>
  <c r="J208" i="79"/>
  <c r="J205" i="79"/>
  <c r="J204" i="79"/>
  <c r="I203" i="79"/>
  <c r="H203" i="79"/>
  <c r="G203" i="79"/>
  <c r="G206" i="79" s="1"/>
  <c r="G209" i="79" s="1"/>
  <c r="J203" i="79"/>
  <c r="J202" i="79"/>
  <c r="J201" i="79"/>
  <c r="I200" i="79"/>
  <c r="I206" i="79"/>
  <c r="H200" i="79"/>
  <c r="H206" i="79"/>
  <c r="H218" i="79"/>
  <c r="G200" i="79"/>
  <c r="J199" i="79"/>
  <c r="J198" i="79"/>
  <c r="J197" i="79"/>
  <c r="J196" i="79"/>
  <c r="J195" i="79"/>
  <c r="J194" i="79"/>
  <c r="J193" i="79"/>
  <c r="J192" i="79"/>
  <c r="J191" i="79"/>
  <c r="I190" i="79"/>
  <c r="H190" i="79"/>
  <c r="G190" i="79"/>
  <c r="J189" i="79"/>
  <c r="J190" i="79"/>
  <c r="I188" i="79"/>
  <c r="H188" i="79"/>
  <c r="H209" i="79" s="1"/>
  <c r="G188" i="79"/>
  <c r="J187" i="79"/>
  <c r="J188" i="79" s="1"/>
  <c r="J186" i="79"/>
  <c r="I181" i="79"/>
  <c r="H181" i="79"/>
  <c r="G181" i="79"/>
  <c r="J181" i="79"/>
  <c r="J180" i="79"/>
  <c r="I179" i="79"/>
  <c r="H179" i="79"/>
  <c r="J179" i="79" s="1"/>
  <c r="G179" i="79"/>
  <c r="J178" i="79"/>
  <c r="I177" i="79"/>
  <c r="H177" i="79"/>
  <c r="H182" i="79" s="1"/>
  <c r="G177" i="79"/>
  <c r="G182" i="79"/>
  <c r="J176" i="79"/>
  <c r="J177" i="79" s="1"/>
  <c r="J175" i="79"/>
  <c r="I173" i="79"/>
  <c r="H173" i="79"/>
  <c r="G173" i="79"/>
  <c r="J172" i="79"/>
  <c r="J173" i="79"/>
  <c r="J170" i="79"/>
  <c r="J169" i="79"/>
  <c r="I168" i="79"/>
  <c r="H168" i="79"/>
  <c r="J168" i="79"/>
  <c r="G168" i="79"/>
  <c r="J167" i="79"/>
  <c r="J166" i="79"/>
  <c r="I165" i="79"/>
  <c r="I171" i="79"/>
  <c r="I174" i="79"/>
  <c r="H165" i="79"/>
  <c r="H171" i="79" s="1"/>
  <c r="G165" i="79"/>
  <c r="G171" i="79"/>
  <c r="J164" i="79"/>
  <c r="J163" i="79"/>
  <c r="J162" i="79"/>
  <c r="J161" i="79"/>
  <c r="J160" i="79"/>
  <c r="J159" i="79"/>
  <c r="J158" i="79"/>
  <c r="J157" i="79"/>
  <c r="J156" i="79"/>
  <c r="J261" i="79" s="1"/>
  <c r="I155" i="79"/>
  <c r="H155" i="79"/>
  <c r="G155" i="79"/>
  <c r="J154" i="79"/>
  <c r="J155" i="79" s="1"/>
  <c r="I153" i="79"/>
  <c r="H153" i="79"/>
  <c r="H174" i="79"/>
  <c r="H183" i="79" s="1"/>
  <c r="G153" i="79"/>
  <c r="J152" i="79"/>
  <c r="J153" i="79"/>
  <c r="J151" i="79"/>
  <c r="I146" i="79"/>
  <c r="H146" i="79"/>
  <c r="G146" i="79"/>
  <c r="J145" i="79"/>
  <c r="I144" i="79"/>
  <c r="H144" i="79"/>
  <c r="J144" i="79" s="1"/>
  <c r="G144" i="79"/>
  <c r="J143" i="79"/>
  <c r="I142" i="79"/>
  <c r="I147" i="79" s="1"/>
  <c r="H142" i="79"/>
  <c r="G142" i="79"/>
  <c r="J141" i="79"/>
  <c r="J140" i="79"/>
  <c r="J142" i="79" s="1"/>
  <c r="I138" i="79"/>
  <c r="H138" i="79"/>
  <c r="G138" i="79"/>
  <c r="J137" i="79"/>
  <c r="J138" i="79"/>
  <c r="J135" i="79"/>
  <c r="J134" i="79"/>
  <c r="I133" i="79"/>
  <c r="H133" i="79"/>
  <c r="H136" i="79" s="1"/>
  <c r="G133" i="79"/>
  <c r="J132" i="79"/>
  <c r="J131" i="79"/>
  <c r="I130" i="79"/>
  <c r="H130" i="79"/>
  <c r="G130" i="79"/>
  <c r="J130" i="79"/>
  <c r="J129" i="79"/>
  <c r="J128" i="79"/>
  <c r="J127" i="79"/>
  <c r="J126" i="79"/>
  <c r="J125" i="79"/>
  <c r="J124" i="79"/>
  <c r="J123" i="79"/>
  <c r="J122" i="79"/>
  <c r="J121" i="79"/>
  <c r="I120" i="79"/>
  <c r="H120" i="79"/>
  <c r="G120" i="79"/>
  <c r="J119" i="79"/>
  <c r="J120" i="79"/>
  <c r="I118" i="79"/>
  <c r="H118" i="79"/>
  <c r="G118" i="79"/>
  <c r="J117" i="79"/>
  <c r="J118" i="79"/>
  <c r="J116" i="79"/>
  <c r="I111" i="79"/>
  <c r="H111" i="79"/>
  <c r="G111" i="79"/>
  <c r="J110" i="79"/>
  <c r="J285" i="79" s="1"/>
  <c r="I109" i="79"/>
  <c r="H109" i="79"/>
  <c r="G109" i="79"/>
  <c r="J108" i="79"/>
  <c r="I107" i="79"/>
  <c r="H107" i="79"/>
  <c r="G107" i="79"/>
  <c r="J106" i="79"/>
  <c r="J105" i="79"/>
  <c r="J107" i="79"/>
  <c r="I103" i="79"/>
  <c r="H103" i="79"/>
  <c r="G103" i="79"/>
  <c r="J102" i="79"/>
  <c r="J103" i="79" s="1"/>
  <c r="J100" i="79"/>
  <c r="J99" i="79"/>
  <c r="J98" i="79"/>
  <c r="I98" i="79"/>
  <c r="H98" i="79"/>
  <c r="G98" i="79"/>
  <c r="J97" i="79"/>
  <c r="J96" i="79"/>
  <c r="I95" i="79"/>
  <c r="I101" i="79"/>
  <c r="I104" i="79"/>
  <c r="H95" i="79"/>
  <c r="G95" i="79"/>
  <c r="J95" i="79" s="1"/>
  <c r="G101" i="79"/>
  <c r="J94" i="79"/>
  <c r="J93" i="79"/>
  <c r="J92" i="79"/>
  <c r="J91" i="79"/>
  <c r="J90" i="79"/>
  <c r="J89" i="79"/>
  <c r="J88" i="79"/>
  <c r="J87" i="79"/>
  <c r="J86" i="79"/>
  <c r="I85" i="79"/>
  <c r="H85" i="79"/>
  <c r="G85" i="79"/>
  <c r="J84" i="79"/>
  <c r="J85" i="79"/>
  <c r="I83" i="79"/>
  <c r="H83" i="79"/>
  <c r="G83" i="79"/>
  <c r="J82" i="79"/>
  <c r="J83" i="79" s="1"/>
  <c r="J81" i="79"/>
  <c r="I76" i="79"/>
  <c r="H76" i="79"/>
  <c r="G76" i="79"/>
  <c r="J76" i="79" s="1"/>
  <c r="J75" i="79"/>
  <c r="I74" i="79"/>
  <c r="H74" i="79"/>
  <c r="G74" i="79"/>
  <c r="J73" i="79"/>
  <c r="I72" i="79"/>
  <c r="H72" i="79"/>
  <c r="G72" i="79"/>
  <c r="G77" i="79" s="1"/>
  <c r="J71" i="79"/>
  <c r="J70" i="79"/>
  <c r="J72" i="79" s="1"/>
  <c r="I68" i="79"/>
  <c r="H68" i="79"/>
  <c r="G68" i="79"/>
  <c r="J67" i="79"/>
  <c r="J68" i="79" s="1"/>
  <c r="J65" i="79"/>
  <c r="J64" i="79"/>
  <c r="I63" i="79"/>
  <c r="H63" i="79"/>
  <c r="G63" i="79"/>
  <c r="J63" i="79"/>
  <c r="J62" i="79"/>
  <c r="J61" i="79"/>
  <c r="I60" i="79"/>
  <c r="I66" i="79"/>
  <c r="H60" i="79"/>
  <c r="H66" i="79" s="1"/>
  <c r="G60" i="79"/>
  <c r="G66" i="79" s="1"/>
  <c r="J59" i="79"/>
  <c r="J58" i="79"/>
  <c r="J268" i="79" s="1"/>
  <c r="J270" i="79" s="1"/>
  <c r="J57" i="79"/>
  <c r="J56" i="79"/>
  <c r="J55" i="79"/>
  <c r="J54" i="79"/>
  <c r="J53" i="79"/>
  <c r="J52" i="79"/>
  <c r="J51" i="79"/>
  <c r="I50" i="79"/>
  <c r="H50" i="79"/>
  <c r="G50" i="79"/>
  <c r="J49" i="79"/>
  <c r="J50" i="79"/>
  <c r="I48" i="79"/>
  <c r="H48" i="79"/>
  <c r="G48" i="79"/>
  <c r="J47" i="79"/>
  <c r="J48" i="79"/>
  <c r="J46" i="79"/>
  <c r="J40" i="79"/>
  <c r="J41" i="79" s="1"/>
  <c r="J38" i="79"/>
  <c r="J39" i="79" s="1"/>
  <c r="J36" i="79"/>
  <c r="J35" i="79"/>
  <c r="J37" i="79" s="1"/>
  <c r="J32" i="79"/>
  <c r="J33" i="79" s="1"/>
  <c r="J30" i="79"/>
  <c r="J29" i="79"/>
  <c r="J27" i="79"/>
  <c r="J272" i="79" s="1"/>
  <c r="J26" i="79"/>
  <c r="J24" i="79"/>
  <c r="J25" i="79" s="1"/>
  <c r="J269" i="79"/>
  <c r="J23" i="79"/>
  <c r="J22" i="79"/>
  <c r="J21" i="79"/>
  <c r="J20" i="79"/>
  <c r="J265" i="79"/>
  <c r="J19" i="79"/>
  <c r="J18" i="79"/>
  <c r="J17" i="79"/>
  <c r="J262" i="79" s="1"/>
  <c r="J16" i="79"/>
  <c r="I15" i="79"/>
  <c r="H15" i="79"/>
  <c r="G15" i="79"/>
  <c r="J14" i="79"/>
  <c r="J259" i="79"/>
  <c r="J12" i="79"/>
  <c r="J13" i="79" s="1"/>
  <c r="J11" i="79"/>
  <c r="M85" i="78"/>
  <c r="L85" i="78"/>
  <c r="K85" i="78"/>
  <c r="M84" i="78"/>
  <c r="L84" i="78"/>
  <c r="K84" i="78"/>
  <c r="M83" i="78"/>
  <c r="L83" i="78"/>
  <c r="K83" i="78"/>
  <c r="N83" i="78" s="1"/>
  <c r="M82" i="78"/>
  <c r="L82" i="78"/>
  <c r="K82" i="78"/>
  <c r="N82" i="78"/>
  <c r="M81" i="78"/>
  <c r="L81" i="78"/>
  <c r="K81" i="78"/>
  <c r="N81" i="78"/>
  <c r="M80" i="78"/>
  <c r="L80" i="78"/>
  <c r="K80" i="78"/>
  <c r="N80" i="78" s="1"/>
  <c r="M79" i="78"/>
  <c r="L79" i="78"/>
  <c r="K79" i="78"/>
  <c r="N79" i="78" s="1"/>
  <c r="M78" i="78"/>
  <c r="L78" i="78"/>
  <c r="L86" i="78" s="1"/>
  <c r="K78" i="78"/>
  <c r="N78" i="78" s="1"/>
  <c r="M74" i="78"/>
  <c r="L74" i="78"/>
  <c r="K74" i="78"/>
  <c r="N74" i="78" s="1"/>
  <c r="M73" i="78"/>
  <c r="L73" i="78"/>
  <c r="K73" i="78"/>
  <c r="N73" i="78" s="1"/>
  <c r="M72" i="78"/>
  <c r="L72" i="78"/>
  <c r="K72" i="78"/>
  <c r="N72" i="78" s="1"/>
  <c r="M71" i="78"/>
  <c r="L71" i="78"/>
  <c r="K71" i="78"/>
  <c r="N71" i="78" s="1"/>
  <c r="M70" i="78"/>
  <c r="L70" i="78"/>
  <c r="K70" i="78"/>
  <c r="N70" i="78"/>
  <c r="M69" i="78"/>
  <c r="L69" i="78"/>
  <c r="K69" i="78"/>
  <c r="N69" i="78"/>
  <c r="M68" i="78"/>
  <c r="L68" i="78"/>
  <c r="K68" i="78"/>
  <c r="N68" i="78"/>
  <c r="M67" i="78"/>
  <c r="M75" i="78" s="1"/>
  <c r="L67" i="78"/>
  <c r="L75" i="78"/>
  <c r="K67" i="78"/>
  <c r="N67" i="78" s="1"/>
  <c r="M63" i="78"/>
  <c r="L63" i="78"/>
  <c r="K63" i="78"/>
  <c r="N63" i="78" s="1"/>
  <c r="M62" i="78"/>
  <c r="L62" i="78"/>
  <c r="K62" i="78"/>
  <c r="N62" i="78" s="1"/>
  <c r="M61" i="78"/>
  <c r="L61" i="78"/>
  <c r="K61" i="78"/>
  <c r="N61" i="78" s="1"/>
  <c r="M60" i="78"/>
  <c r="L60" i="78"/>
  <c r="K60" i="78"/>
  <c r="N60" i="78" s="1"/>
  <c r="M59" i="78"/>
  <c r="L59" i="78"/>
  <c r="K59" i="78"/>
  <c r="N59" i="78" s="1"/>
  <c r="M58" i="78"/>
  <c r="L58" i="78"/>
  <c r="K58" i="78"/>
  <c r="N58" i="78" s="1"/>
  <c r="M57" i="78"/>
  <c r="L57" i="78"/>
  <c r="K57" i="78"/>
  <c r="N57" i="78" s="1"/>
  <c r="M56" i="78"/>
  <c r="M64" i="78" s="1"/>
  <c r="L56" i="78"/>
  <c r="L64" i="78" s="1"/>
  <c r="K56" i="78"/>
  <c r="N56" i="78" s="1"/>
  <c r="M52" i="78"/>
  <c r="L52" i="78"/>
  <c r="K52" i="78"/>
  <c r="N52" i="78" s="1"/>
  <c r="M51" i="78"/>
  <c r="L51" i="78"/>
  <c r="K51" i="78"/>
  <c r="N51" i="78" s="1"/>
  <c r="M50" i="78"/>
  <c r="L50" i="78"/>
  <c r="K50" i="78"/>
  <c r="N50" i="78" s="1"/>
  <c r="M49" i="78"/>
  <c r="L49" i="78"/>
  <c r="K49" i="78"/>
  <c r="N49" i="78" s="1"/>
  <c r="M48" i="78"/>
  <c r="L48" i="78"/>
  <c r="K48" i="78"/>
  <c r="N48" i="78" s="1"/>
  <c r="M47" i="78"/>
  <c r="L47" i="78"/>
  <c r="K47" i="78"/>
  <c r="N47" i="78" s="1"/>
  <c r="M46" i="78"/>
  <c r="L46" i="78"/>
  <c r="K46" i="78"/>
  <c r="N46" i="78" s="1"/>
  <c r="M45" i="78"/>
  <c r="M53" i="78" s="1"/>
  <c r="L45" i="78"/>
  <c r="L53" i="78" s="1"/>
  <c r="K45" i="78"/>
  <c r="N45" i="78" s="1"/>
  <c r="M41" i="78"/>
  <c r="L41" i="78"/>
  <c r="K41" i="78"/>
  <c r="N41" i="78" s="1"/>
  <c r="M40" i="78"/>
  <c r="L40" i="78"/>
  <c r="K40" i="78"/>
  <c r="N40" i="78" s="1"/>
  <c r="M39" i="78"/>
  <c r="L39" i="78"/>
  <c r="K39" i="78"/>
  <c r="N39" i="78" s="1"/>
  <c r="M38" i="78"/>
  <c r="L38" i="78"/>
  <c r="K38" i="78"/>
  <c r="N38" i="78" s="1"/>
  <c r="M37" i="78"/>
  <c r="L37" i="78"/>
  <c r="K37" i="78"/>
  <c r="N37" i="78" s="1"/>
  <c r="M36" i="78"/>
  <c r="L36" i="78"/>
  <c r="K36" i="78"/>
  <c r="N36" i="78" s="1"/>
  <c r="M35" i="78"/>
  <c r="L35" i="78"/>
  <c r="K35" i="78"/>
  <c r="N35" i="78" s="1"/>
  <c r="M34" i="78"/>
  <c r="M42" i="78"/>
  <c r="L34" i="78"/>
  <c r="L42" i="78" s="1"/>
  <c r="K34" i="78"/>
  <c r="N34" i="78"/>
  <c r="M30" i="78"/>
  <c r="L30" i="78"/>
  <c r="K30" i="78"/>
  <c r="N30" i="78" s="1"/>
  <c r="M29" i="78"/>
  <c r="L29" i="78"/>
  <c r="K29" i="78"/>
  <c r="N29" i="78" s="1"/>
  <c r="M28" i="78"/>
  <c r="L28" i="78"/>
  <c r="L95" i="78" s="1"/>
  <c r="X35" i="87" s="1"/>
  <c r="K28" i="78"/>
  <c r="N28" i="78" s="1"/>
  <c r="M27" i="78"/>
  <c r="L27" i="78"/>
  <c r="K27" i="78"/>
  <c r="N27" i="78" s="1"/>
  <c r="M26" i="78"/>
  <c r="M93" i="78" s="1"/>
  <c r="Y23" i="87" s="1"/>
  <c r="L26" i="78"/>
  <c r="L31" i="78" s="1"/>
  <c r="K26" i="78"/>
  <c r="N26" i="78"/>
  <c r="M25" i="78"/>
  <c r="L25" i="78"/>
  <c r="K25" i="78"/>
  <c r="N25" i="78"/>
  <c r="M24" i="78"/>
  <c r="L24" i="78"/>
  <c r="K24" i="78"/>
  <c r="N24" i="78"/>
  <c r="M23" i="78"/>
  <c r="M31" i="78" s="1"/>
  <c r="L23" i="78"/>
  <c r="L90" i="78"/>
  <c r="X14" i="87" s="1"/>
  <c r="K23" i="78"/>
  <c r="N23" i="78" s="1"/>
  <c r="D20" i="78"/>
  <c r="E20" i="78"/>
  <c r="G20" i="78"/>
  <c r="G98" i="78" s="1"/>
  <c r="H20" i="78"/>
  <c r="I20" i="78"/>
  <c r="I98" i="78" s="1"/>
  <c r="K13" i="78"/>
  <c r="N13" i="78" s="1"/>
  <c r="L13" i="78"/>
  <c r="L20" i="78" s="1"/>
  <c r="M13" i="78"/>
  <c r="K14" i="78"/>
  <c r="N14" i="78" s="1"/>
  <c r="N92" i="78" s="1"/>
  <c r="L14" i="78"/>
  <c r="M14" i="78"/>
  <c r="M92" i="78" s="1"/>
  <c r="Y20" i="87" s="1"/>
  <c r="K15" i="78"/>
  <c r="L15" i="78"/>
  <c r="L93" i="78" s="1"/>
  <c r="X23" i="87" s="1"/>
  <c r="M15" i="78"/>
  <c r="N15" i="78"/>
  <c r="K16" i="78"/>
  <c r="K94" i="78" s="1"/>
  <c r="W26" i="87" s="1"/>
  <c r="L16" i="78"/>
  <c r="L94" i="78" s="1"/>
  <c r="X26" i="87" s="1"/>
  <c r="M16" i="78"/>
  <c r="M94" i="78" s="1"/>
  <c r="Y26" i="87" s="1"/>
  <c r="K17" i="78"/>
  <c r="L17" i="78"/>
  <c r="M17" i="78"/>
  <c r="N17" i="78" s="1"/>
  <c r="K18" i="78"/>
  <c r="L18" i="78"/>
  <c r="M18" i="78"/>
  <c r="N18" i="78" s="1"/>
  <c r="K19" i="78"/>
  <c r="N19" i="78" s="1"/>
  <c r="L19" i="78"/>
  <c r="L97" i="78" s="1"/>
  <c r="X41" i="87" s="1"/>
  <c r="M19" i="78"/>
  <c r="M97" i="78" s="1"/>
  <c r="Y41" i="87" s="1"/>
  <c r="L12" i="78"/>
  <c r="M12" i="78"/>
  <c r="M90" i="78" s="1"/>
  <c r="Y14" i="87" s="1"/>
  <c r="K12" i="78"/>
  <c r="K20" i="78" s="1"/>
  <c r="M96" i="78"/>
  <c r="Y38" i="87" s="1"/>
  <c r="L96" i="78"/>
  <c r="X38" i="87" s="1"/>
  <c r="M91" i="78"/>
  <c r="Y17" i="87" s="1"/>
  <c r="L91" i="78"/>
  <c r="X17" i="87" s="1"/>
  <c r="I97" i="78"/>
  <c r="U41" i="87" s="1"/>
  <c r="H97" i="78"/>
  <c r="T41" i="87" s="1"/>
  <c r="G97" i="78"/>
  <c r="S41" i="87" s="1"/>
  <c r="V41" i="87" s="1"/>
  <c r="I96" i="78"/>
  <c r="U38" i="87" s="1"/>
  <c r="H96" i="78"/>
  <c r="T38" i="87" s="1"/>
  <c r="G96" i="78"/>
  <c r="S38" i="87" s="1"/>
  <c r="I95" i="78"/>
  <c r="U35" i="87" s="1"/>
  <c r="H95" i="78"/>
  <c r="T35" i="87" s="1"/>
  <c r="G95" i="78"/>
  <c r="S35" i="87" s="1"/>
  <c r="I94" i="78"/>
  <c r="U26" i="87" s="1"/>
  <c r="H94" i="78"/>
  <c r="T26" i="87" s="1"/>
  <c r="G94" i="78"/>
  <c r="S26" i="87" s="1"/>
  <c r="I93" i="78"/>
  <c r="U23" i="87" s="1"/>
  <c r="H93" i="78"/>
  <c r="T23" i="87" s="1"/>
  <c r="G93" i="78"/>
  <c r="S23" i="87" s="1"/>
  <c r="I92" i="78"/>
  <c r="U20" i="87" s="1"/>
  <c r="H92" i="78"/>
  <c r="T20" i="87" s="1"/>
  <c r="G92" i="78"/>
  <c r="S20" i="87" s="1"/>
  <c r="I91" i="78"/>
  <c r="U17" i="87" s="1"/>
  <c r="H91" i="78"/>
  <c r="T17" i="87" s="1"/>
  <c r="G91" i="78"/>
  <c r="S17" i="87" s="1"/>
  <c r="I90" i="78"/>
  <c r="U14" i="87" s="1"/>
  <c r="H90" i="78"/>
  <c r="T14" i="87" s="1"/>
  <c r="G90" i="78"/>
  <c r="S14" i="87" s="1"/>
  <c r="I86" i="78"/>
  <c r="H86" i="78"/>
  <c r="G86" i="78"/>
  <c r="J85" i="78"/>
  <c r="J84" i="78"/>
  <c r="J83" i="78"/>
  <c r="J82" i="78"/>
  <c r="J81" i="78"/>
  <c r="J80" i="78"/>
  <c r="J79" i="78"/>
  <c r="J78" i="78"/>
  <c r="J86" i="78" s="1"/>
  <c r="I75" i="78"/>
  <c r="H75" i="78"/>
  <c r="G75" i="78"/>
  <c r="J74" i="78"/>
  <c r="J73" i="78"/>
  <c r="J72" i="78"/>
  <c r="J71" i="78"/>
  <c r="J70" i="78"/>
  <c r="J69" i="78"/>
  <c r="J68" i="78"/>
  <c r="J67" i="78"/>
  <c r="J75" i="78" s="1"/>
  <c r="I64" i="78"/>
  <c r="H64" i="78"/>
  <c r="G64" i="78"/>
  <c r="J63" i="78"/>
  <c r="J62" i="78"/>
  <c r="J61" i="78"/>
  <c r="J60" i="78"/>
  <c r="J59" i="78"/>
  <c r="J58" i="78"/>
  <c r="J57" i="78"/>
  <c r="J64" i="78" s="1"/>
  <c r="J56" i="78"/>
  <c r="I53" i="78"/>
  <c r="H53" i="78"/>
  <c r="G53" i="78"/>
  <c r="J52" i="78"/>
  <c r="J51" i="78"/>
  <c r="J50" i="78"/>
  <c r="J49" i="78"/>
  <c r="J48" i="78"/>
  <c r="J47" i="78"/>
  <c r="J46" i="78"/>
  <c r="J45" i="78"/>
  <c r="I42" i="78"/>
  <c r="H42" i="78"/>
  <c r="G42" i="78"/>
  <c r="J41" i="78"/>
  <c r="J40" i="78"/>
  <c r="J39" i="78"/>
  <c r="J38" i="78"/>
  <c r="J37" i="78"/>
  <c r="J36" i="78"/>
  <c r="J35" i="78"/>
  <c r="J34" i="78"/>
  <c r="J42" i="78" s="1"/>
  <c r="I31" i="78"/>
  <c r="H31" i="78"/>
  <c r="G31" i="78"/>
  <c r="J30" i="78"/>
  <c r="J29" i="78"/>
  <c r="J28" i="78"/>
  <c r="J27" i="78"/>
  <c r="J26" i="78"/>
  <c r="J25" i="78"/>
  <c r="J92" i="78" s="1"/>
  <c r="J24" i="78"/>
  <c r="J23" i="78"/>
  <c r="J31" i="78" s="1"/>
  <c r="H98" i="78"/>
  <c r="J19" i="78"/>
  <c r="J97" i="78" s="1"/>
  <c r="J18" i="78"/>
  <c r="J96" i="78"/>
  <c r="J17" i="78"/>
  <c r="J95" i="78" s="1"/>
  <c r="J16" i="78"/>
  <c r="J15" i="78"/>
  <c r="J93" i="78" s="1"/>
  <c r="J14" i="78"/>
  <c r="J13" i="78"/>
  <c r="J12" i="78"/>
  <c r="J90" i="78" s="1"/>
  <c r="C17" i="40"/>
  <c r="D17" i="40"/>
  <c r="D48" i="85"/>
  <c r="F17" i="40"/>
  <c r="F48" i="85" s="1"/>
  <c r="S27" i="87" s="1"/>
  <c r="S19" i="117" s="1"/>
  <c r="V19" i="117" s="1"/>
  <c r="G17" i="40"/>
  <c r="G48" i="85" s="1"/>
  <c r="T27" i="87" s="1"/>
  <c r="T19" i="117" s="1"/>
  <c r="H17" i="40"/>
  <c r="H48" i="85" s="1"/>
  <c r="U27" i="87" s="1"/>
  <c r="U19" i="117" s="1"/>
  <c r="J11" i="40"/>
  <c r="M11" i="40" s="1"/>
  <c r="K11" i="40"/>
  <c r="L11" i="40"/>
  <c r="J12" i="40"/>
  <c r="M12" i="40" s="1"/>
  <c r="K12" i="40"/>
  <c r="L12" i="40"/>
  <c r="J13" i="40"/>
  <c r="M13" i="40" s="1"/>
  <c r="K13" i="40"/>
  <c r="L13" i="40"/>
  <c r="J14" i="40"/>
  <c r="M14" i="40" s="1"/>
  <c r="K14" i="40"/>
  <c r="L14" i="40"/>
  <c r="J15" i="40"/>
  <c r="M15" i="40" s="1"/>
  <c r="K15" i="40"/>
  <c r="L15" i="40"/>
  <c r="J16" i="40"/>
  <c r="M16" i="40" s="1"/>
  <c r="K16" i="40"/>
  <c r="L16" i="40"/>
  <c r="K10" i="40"/>
  <c r="K17" i="40" s="1"/>
  <c r="L10" i="40"/>
  <c r="L17" i="40" s="1"/>
  <c r="J10" i="40"/>
  <c r="M10" i="40" s="1"/>
  <c r="I16" i="40"/>
  <c r="I15" i="40"/>
  <c r="I14" i="40"/>
  <c r="I13" i="40"/>
  <c r="I12" i="40"/>
  <c r="I11" i="40"/>
  <c r="I10" i="40"/>
  <c r="I17" i="40" s="1"/>
  <c r="C23" i="105"/>
  <c r="C24" i="105" s="1"/>
  <c r="D23" i="105"/>
  <c r="D24" i="105" s="1"/>
  <c r="F23" i="105"/>
  <c r="F24" i="105" s="1"/>
  <c r="G23" i="105"/>
  <c r="G24" i="105" s="1"/>
  <c r="H23" i="105"/>
  <c r="H24" i="105" s="1"/>
  <c r="J11" i="105"/>
  <c r="K11" i="105"/>
  <c r="L11" i="105"/>
  <c r="J12" i="105"/>
  <c r="K12" i="105"/>
  <c r="L12" i="105"/>
  <c r="J13" i="105"/>
  <c r="K13" i="105"/>
  <c r="L13" i="105"/>
  <c r="J14" i="105"/>
  <c r="K14" i="105"/>
  <c r="L14" i="105"/>
  <c r="J15" i="105"/>
  <c r="K15" i="105"/>
  <c r="L15" i="105"/>
  <c r="J16" i="105"/>
  <c r="K16" i="105"/>
  <c r="L16" i="105"/>
  <c r="J17" i="105"/>
  <c r="K17" i="105"/>
  <c r="L17" i="105"/>
  <c r="J18" i="105"/>
  <c r="K18" i="105"/>
  <c r="L18" i="105"/>
  <c r="J19" i="105"/>
  <c r="K19" i="105"/>
  <c r="L19" i="105"/>
  <c r="J20" i="105"/>
  <c r="K20" i="105"/>
  <c r="L20" i="105"/>
  <c r="J21" i="105"/>
  <c r="K21" i="105"/>
  <c r="L21" i="105"/>
  <c r="J22" i="105"/>
  <c r="K22" i="105"/>
  <c r="L22" i="105"/>
  <c r="K10" i="105"/>
  <c r="L10" i="105"/>
  <c r="J10" i="105"/>
  <c r="I22" i="105"/>
  <c r="I21" i="105"/>
  <c r="I20" i="105"/>
  <c r="I19" i="105"/>
  <c r="I18" i="105"/>
  <c r="I17" i="105"/>
  <c r="I16" i="105"/>
  <c r="I15" i="105"/>
  <c r="I14" i="105"/>
  <c r="I13" i="105"/>
  <c r="I12" i="105"/>
  <c r="I11" i="105"/>
  <c r="I10" i="105"/>
  <c r="D55" i="68"/>
  <c r="F55" i="68"/>
  <c r="I55" i="68" s="1"/>
  <c r="H55" i="68"/>
  <c r="C52" i="68"/>
  <c r="D52" i="68"/>
  <c r="F52" i="68"/>
  <c r="F58" i="68" s="1"/>
  <c r="G52" i="68"/>
  <c r="H52" i="68"/>
  <c r="L54" i="68"/>
  <c r="K54" i="68"/>
  <c r="L53" i="68"/>
  <c r="K53" i="68"/>
  <c r="M53" i="68" s="1"/>
  <c r="J21" i="68"/>
  <c r="K21" i="68"/>
  <c r="L21" i="68"/>
  <c r="J22" i="68"/>
  <c r="K22" i="68"/>
  <c r="L22" i="68"/>
  <c r="J23" i="68"/>
  <c r="K23" i="68"/>
  <c r="L23" i="68"/>
  <c r="J24" i="68"/>
  <c r="K24" i="68"/>
  <c r="L24" i="68"/>
  <c r="J25" i="68"/>
  <c r="M25" i="68" s="1"/>
  <c r="K25" i="68"/>
  <c r="L25" i="68"/>
  <c r="J26" i="68"/>
  <c r="K26" i="68"/>
  <c r="L26" i="68"/>
  <c r="J27" i="68"/>
  <c r="K27" i="68"/>
  <c r="L27" i="68"/>
  <c r="M27" i="68"/>
  <c r="J28" i="68"/>
  <c r="K28" i="68"/>
  <c r="L28" i="68"/>
  <c r="J29" i="68"/>
  <c r="K29" i="68"/>
  <c r="L29" i="68"/>
  <c r="J30" i="68"/>
  <c r="K30" i="68"/>
  <c r="L30" i="68"/>
  <c r="J31" i="68"/>
  <c r="K31" i="68"/>
  <c r="L31" i="68"/>
  <c r="J32" i="68"/>
  <c r="K32" i="68"/>
  <c r="L32" i="68"/>
  <c r="J33" i="68"/>
  <c r="M33" i="68" s="1"/>
  <c r="K33" i="68"/>
  <c r="L33" i="68"/>
  <c r="J34" i="68"/>
  <c r="K34" i="68"/>
  <c r="L34" i="68"/>
  <c r="J35" i="68"/>
  <c r="K35" i="68"/>
  <c r="L35" i="68"/>
  <c r="J36" i="68"/>
  <c r="K36" i="68"/>
  <c r="L36" i="68"/>
  <c r="J37" i="68"/>
  <c r="K37" i="68"/>
  <c r="L37" i="68"/>
  <c r="J38" i="68"/>
  <c r="K38" i="68"/>
  <c r="L38" i="68"/>
  <c r="J39" i="68"/>
  <c r="K39" i="68"/>
  <c r="L39" i="68"/>
  <c r="J40" i="68"/>
  <c r="K40" i="68"/>
  <c r="L40" i="68"/>
  <c r="J41" i="68"/>
  <c r="K41" i="68"/>
  <c r="L41" i="68"/>
  <c r="J42" i="68"/>
  <c r="K42" i="68"/>
  <c r="L42" i="68"/>
  <c r="J43" i="68"/>
  <c r="K43" i="68"/>
  <c r="M43" i="68" s="1"/>
  <c r="L43" i="68"/>
  <c r="J44" i="68"/>
  <c r="K44" i="68"/>
  <c r="L44" i="68"/>
  <c r="J45" i="68"/>
  <c r="K45" i="68"/>
  <c r="L45" i="68"/>
  <c r="J46" i="68"/>
  <c r="K46" i="68"/>
  <c r="L46" i="68"/>
  <c r="J47" i="68"/>
  <c r="M47" i="68" s="1"/>
  <c r="K47" i="68"/>
  <c r="L47" i="68"/>
  <c r="J48" i="68"/>
  <c r="K48" i="68"/>
  <c r="L48" i="68"/>
  <c r="J49" i="68"/>
  <c r="K49" i="68"/>
  <c r="L49" i="68"/>
  <c r="J50" i="68"/>
  <c r="K50" i="68"/>
  <c r="L50" i="68"/>
  <c r="J51" i="68"/>
  <c r="K51" i="68"/>
  <c r="L51" i="68"/>
  <c r="L20" i="68"/>
  <c r="M20" i="68" s="1"/>
  <c r="K20" i="68"/>
  <c r="J20" i="68"/>
  <c r="C19" i="68"/>
  <c r="D19" i="68"/>
  <c r="F19" i="68"/>
  <c r="G19" i="68"/>
  <c r="H19" i="68"/>
  <c r="J12" i="68"/>
  <c r="K12" i="68"/>
  <c r="L12" i="68"/>
  <c r="J13" i="68"/>
  <c r="M13" i="68" s="1"/>
  <c r="K13" i="68"/>
  <c r="L13" i="68"/>
  <c r="J14" i="68"/>
  <c r="K14" i="68"/>
  <c r="L14" i="68"/>
  <c r="J15" i="68"/>
  <c r="K15" i="68"/>
  <c r="L15" i="68"/>
  <c r="J16" i="68"/>
  <c r="K16" i="68"/>
  <c r="L16" i="68"/>
  <c r="J17" i="68"/>
  <c r="M17" i="68" s="1"/>
  <c r="K17" i="68"/>
  <c r="L17" i="68"/>
  <c r="J18" i="68"/>
  <c r="K18" i="68"/>
  <c r="L18" i="68"/>
  <c r="K11" i="68"/>
  <c r="L11" i="68"/>
  <c r="J11" i="68"/>
  <c r="J19" i="68" s="1"/>
  <c r="I54" i="68"/>
  <c r="I53" i="68"/>
  <c r="I51" i="68"/>
  <c r="I50" i="68"/>
  <c r="I49" i="68"/>
  <c r="I48" i="68"/>
  <c r="I47" i="68"/>
  <c r="I46" i="68"/>
  <c r="I45" i="68"/>
  <c r="I44" i="68"/>
  <c r="I43" i="68"/>
  <c r="I42" i="68"/>
  <c r="I41" i="68"/>
  <c r="I40" i="68"/>
  <c r="I39" i="68"/>
  <c r="I38" i="68"/>
  <c r="I37" i="68"/>
  <c r="I36" i="68"/>
  <c r="I35" i="68"/>
  <c r="I34" i="68"/>
  <c r="I33" i="68"/>
  <c r="I32" i="68"/>
  <c r="I31" i="68"/>
  <c r="I30" i="68"/>
  <c r="I29" i="68"/>
  <c r="I28" i="68"/>
  <c r="I27" i="68"/>
  <c r="I26" i="68"/>
  <c r="I25" i="68"/>
  <c r="I24" i="68"/>
  <c r="I23" i="68"/>
  <c r="I22" i="68"/>
  <c r="I21" i="68"/>
  <c r="I20" i="68"/>
  <c r="I18" i="68"/>
  <c r="I17" i="68"/>
  <c r="I16" i="68"/>
  <c r="I15" i="68"/>
  <c r="I14" i="68"/>
  <c r="I13" i="68"/>
  <c r="I12" i="68"/>
  <c r="I11" i="68"/>
  <c r="C53" i="83"/>
  <c r="B49" i="84"/>
  <c r="E48" i="84"/>
  <c r="E17" i="84"/>
  <c r="E13" i="84"/>
  <c r="E57" i="85"/>
  <c r="B47" i="85"/>
  <c r="E43" i="85"/>
  <c r="E41" i="85"/>
  <c r="E38" i="85"/>
  <c r="E15" i="85"/>
  <c r="E11" i="85"/>
  <c r="B55" i="68"/>
  <c r="J55" i="68"/>
  <c r="B19" i="68"/>
  <c r="C48" i="85"/>
  <c r="E10" i="40"/>
  <c r="E11" i="40"/>
  <c r="E12" i="40"/>
  <c r="E13" i="40"/>
  <c r="E14" i="40"/>
  <c r="E17" i="40" s="1"/>
  <c r="B17" i="40"/>
  <c r="B48" i="85" s="1"/>
  <c r="E53" i="68"/>
  <c r="E54" i="68"/>
  <c r="E30" i="68"/>
  <c r="E31" i="68"/>
  <c r="E32" i="68"/>
  <c r="E33" i="68"/>
  <c r="E34" i="68"/>
  <c r="E35" i="68"/>
  <c r="E36" i="68"/>
  <c r="E37" i="68"/>
  <c r="E38" i="68"/>
  <c r="E13" i="68"/>
  <c r="E14" i="68"/>
  <c r="E15" i="68"/>
  <c r="E16" i="68"/>
  <c r="E12" i="105"/>
  <c r="E13" i="105"/>
  <c r="E14" i="105"/>
  <c r="E15" i="105"/>
  <c r="E16" i="105"/>
  <c r="E17" i="105"/>
  <c r="E18" i="105"/>
  <c r="E19" i="105"/>
  <c r="C41" i="79"/>
  <c r="F79" i="83"/>
  <c r="E56" i="84" s="1"/>
  <c r="C77" i="83"/>
  <c r="F73" i="83"/>
  <c r="F74" i="83"/>
  <c r="F75" i="83"/>
  <c r="F76" i="83"/>
  <c r="F72" i="83"/>
  <c r="C71" i="83"/>
  <c r="F67" i="83"/>
  <c r="F68" i="83"/>
  <c r="F69" i="83"/>
  <c r="F70" i="83"/>
  <c r="F66" i="83"/>
  <c r="C65" i="83"/>
  <c r="F61" i="83"/>
  <c r="F62" i="83"/>
  <c r="F63" i="83"/>
  <c r="F64" i="83"/>
  <c r="F60" i="83"/>
  <c r="F45" i="83"/>
  <c r="F46" i="83"/>
  <c r="F47" i="83"/>
  <c r="F48" i="83"/>
  <c r="F49" i="83"/>
  <c r="F50" i="83"/>
  <c r="F51" i="83"/>
  <c r="F53" i="83" s="1"/>
  <c r="F52" i="83"/>
  <c r="F54" i="83"/>
  <c r="F55" i="83"/>
  <c r="F57" i="83"/>
  <c r="F58" i="83"/>
  <c r="F44" i="83"/>
  <c r="C41" i="83"/>
  <c r="D32" i="83"/>
  <c r="E32" i="83"/>
  <c r="F32" i="83"/>
  <c r="F31" i="83"/>
  <c r="F33" i="83"/>
  <c r="F34" i="83"/>
  <c r="F35" i="83"/>
  <c r="F36" i="83"/>
  <c r="F41" i="83" s="1"/>
  <c r="F37" i="83"/>
  <c r="F38" i="83"/>
  <c r="F39" i="83"/>
  <c r="F40" i="83"/>
  <c r="F42" i="83"/>
  <c r="F30" i="83"/>
  <c r="C29" i="83"/>
  <c r="F25" i="83"/>
  <c r="F26" i="83"/>
  <c r="F27" i="83"/>
  <c r="F28" i="83"/>
  <c r="F24" i="83"/>
  <c r="F19" i="83"/>
  <c r="F20" i="83"/>
  <c r="F21" i="83"/>
  <c r="F22" i="83"/>
  <c r="F18" i="83"/>
  <c r="F12" i="83"/>
  <c r="F13" i="83"/>
  <c r="F14" i="83"/>
  <c r="F15" i="83"/>
  <c r="F16" i="83"/>
  <c r="F11" i="83"/>
  <c r="F17" i="83" s="1"/>
  <c r="F23" i="83" s="1"/>
  <c r="E53" i="84"/>
  <c r="E52" i="84"/>
  <c r="C40" i="87"/>
  <c r="B54" i="84"/>
  <c r="E47" i="84"/>
  <c r="E49" i="84" s="1"/>
  <c r="E50" i="84"/>
  <c r="E51" i="84" s="1"/>
  <c r="E37" i="84"/>
  <c r="E38" i="84"/>
  <c r="E39" i="84"/>
  <c r="E40" i="84"/>
  <c r="E41" i="84"/>
  <c r="E42" i="84"/>
  <c r="E43" i="84"/>
  <c r="E44" i="84"/>
  <c r="E45" i="84"/>
  <c r="E36" i="84"/>
  <c r="E46" i="84" s="1"/>
  <c r="C25" i="87"/>
  <c r="C18" i="117" s="1"/>
  <c r="D25" i="87"/>
  <c r="D18" i="117" s="1"/>
  <c r="B46" i="84"/>
  <c r="B25" i="87" s="1"/>
  <c r="B18" i="117" s="1"/>
  <c r="E33" i="84"/>
  <c r="E34" i="84"/>
  <c r="E32" i="84"/>
  <c r="C22" i="87"/>
  <c r="C17" i="117" s="1"/>
  <c r="D19" i="87"/>
  <c r="D16" i="117" s="1"/>
  <c r="E30" i="84"/>
  <c r="E31" i="84" s="1"/>
  <c r="E35" i="84" s="1"/>
  <c r="B29" i="84"/>
  <c r="B34" i="87" s="1"/>
  <c r="B23" i="117" s="1"/>
  <c r="E23" i="84"/>
  <c r="E24" i="84"/>
  <c r="E25" i="84"/>
  <c r="E26" i="84"/>
  <c r="E27" i="84"/>
  <c r="E28" i="84"/>
  <c r="E22" i="84"/>
  <c r="E14" i="84"/>
  <c r="E15" i="84"/>
  <c r="E16" i="84"/>
  <c r="E18" i="84"/>
  <c r="E19" i="84"/>
  <c r="E20" i="84"/>
  <c r="E12" i="84"/>
  <c r="B11" i="84"/>
  <c r="B21" i="84" s="1"/>
  <c r="P25" i="87"/>
  <c r="P18" i="117"/>
  <c r="Q25" i="87"/>
  <c r="Q18" i="117" s="1"/>
  <c r="O25" i="87"/>
  <c r="O18" i="117"/>
  <c r="R18" i="117" s="1"/>
  <c r="P34" i="87"/>
  <c r="P23" i="117" s="1"/>
  <c r="B59" i="85"/>
  <c r="O34" i="87" s="1"/>
  <c r="P37" i="87"/>
  <c r="Q37" i="87"/>
  <c r="Q24" i="117"/>
  <c r="B65" i="85"/>
  <c r="Q40" i="87"/>
  <c r="Q25" i="117" s="1"/>
  <c r="B68" i="85"/>
  <c r="O40" i="87" s="1"/>
  <c r="E67" i="85"/>
  <c r="E66" i="85"/>
  <c r="E68" i="85" s="1"/>
  <c r="E61" i="85"/>
  <c r="E62" i="85"/>
  <c r="E63" i="85"/>
  <c r="E64" i="85"/>
  <c r="E60" i="85"/>
  <c r="E39" i="85"/>
  <c r="E40" i="85"/>
  <c r="E42" i="85"/>
  <c r="E44" i="85"/>
  <c r="E45" i="85"/>
  <c r="E46" i="85"/>
  <c r="E36" i="85"/>
  <c r="E47" i="85" s="1"/>
  <c r="E34" i="85"/>
  <c r="E33" i="85"/>
  <c r="E19" i="85"/>
  <c r="E20" i="85"/>
  <c r="E21" i="85"/>
  <c r="E22" i="85"/>
  <c r="E23" i="85"/>
  <c r="E24" i="85"/>
  <c r="E25" i="85"/>
  <c r="E26" i="85"/>
  <c r="E27" i="85"/>
  <c r="E28" i="85"/>
  <c r="E29" i="85"/>
  <c r="E30" i="85"/>
  <c r="E31" i="85"/>
  <c r="E18" i="85"/>
  <c r="Q16" i="87"/>
  <c r="Q15" i="117" s="1"/>
  <c r="B17" i="85"/>
  <c r="O16" i="87"/>
  <c r="O15" i="117" s="1"/>
  <c r="E16" i="85"/>
  <c r="E14" i="85"/>
  <c r="Q13" i="87"/>
  <c r="Q14" i="117" s="1"/>
  <c r="B13" i="85"/>
  <c r="E12" i="85"/>
  <c r="E10" i="85"/>
  <c r="E13" i="85" s="1"/>
  <c r="E47" i="68"/>
  <c r="E53" i="85"/>
  <c r="E15" i="40"/>
  <c r="E16" i="40"/>
  <c r="C256" i="79"/>
  <c r="B71" i="85" s="1"/>
  <c r="B72" i="85" s="1"/>
  <c r="B56" i="84"/>
  <c r="B46" i="87" s="1"/>
  <c r="E285" i="79"/>
  <c r="E286" i="79"/>
  <c r="E87" i="83" s="1"/>
  <c r="D285" i="79"/>
  <c r="D286" i="79" s="1"/>
  <c r="C41" i="87" s="1"/>
  <c r="C39" i="87" s="1"/>
  <c r="C285" i="79"/>
  <c r="C286" i="79" s="1"/>
  <c r="E283" i="79"/>
  <c r="E284" i="79" s="1"/>
  <c r="D283" i="79"/>
  <c r="D284" i="79" s="1"/>
  <c r="C283" i="79"/>
  <c r="C284" i="79"/>
  <c r="C85" i="83" s="1"/>
  <c r="E281" i="79"/>
  <c r="D281" i="79"/>
  <c r="C281" i="79"/>
  <c r="E280" i="79"/>
  <c r="E282" i="79" s="1"/>
  <c r="E82" i="83" s="1"/>
  <c r="D280" i="79"/>
  <c r="D282" i="79"/>
  <c r="C280" i="79"/>
  <c r="C282" i="79" s="1"/>
  <c r="C82" i="83" s="1"/>
  <c r="E277" i="79"/>
  <c r="E278" i="79" s="1"/>
  <c r="D29" i="87" s="1"/>
  <c r="D277" i="79"/>
  <c r="D278" i="79"/>
  <c r="C277" i="79"/>
  <c r="C278" i="79" s="1"/>
  <c r="E275" i="79"/>
  <c r="D275" i="79"/>
  <c r="C275" i="79"/>
  <c r="E274" i="79"/>
  <c r="D274" i="79"/>
  <c r="C274" i="79"/>
  <c r="E272" i="79"/>
  <c r="D272" i="79"/>
  <c r="C272" i="79"/>
  <c r="E271" i="79"/>
  <c r="E273" i="79" s="1"/>
  <c r="E276" i="79" s="1"/>
  <c r="D26" i="87" s="1"/>
  <c r="D271" i="79"/>
  <c r="D273" i="79"/>
  <c r="C271" i="79"/>
  <c r="C273" i="79" s="1"/>
  <c r="F273" i="79" s="1"/>
  <c r="E269" i="79"/>
  <c r="D269" i="79"/>
  <c r="C269" i="79"/>
  <c r="E268" i="79"/>
  <c r="E270" i="79"/>
  <c r="D268" i="79"/>
  <c r="D270" i="79" s="1"/>
  <c r="D276" i="79" s="1"/>
  <c r="C268" i="79"/>
  <c r="C270" i="79" s="1"/>
  <c r="E267" i="79"/>
  <c r="D267" i="79"/>
  <c r="C267" i="79"/>
  <c r="E266" i="79"/>
  <c r="D266" i="79"/>
  <c r="C266" i="79"/>
  <c r="E265" i="79"/>
  <c r="D265" i="79"/>
  <c r="C265" i="79"/>
  <c r="E264" i="79"/>
  <c r="D264" i="79"/>
  <c r="C264" i="79"/>
  <c r="E263" i="79"/>
  <c r="D263" i="79"/>
  <c r="C263" i="79"/>
  <c r="E262" i="79"/>
  <c r="D262" i="79"/>
  <c r="C262" i="79"/>
  <c r="E261" i="79"/>
  <c r="D261" i="79"/>
  <c r="C261" i="79"/>
  <c r="E259" i="79"/>
  <c r="E260" i="79" s="1"/>
  <c r="D259" i="79"/>
  <c r="D260" i="79"/>
  <c r="C259" i="79"/>
  <c r="C260" i="79" s="1"/>
  <c r="C83" i="83" s="1"/>
  <c r="E257" i="79"/>
  <c r="E258" i="79"/>
  <c r="E81" i="83" s="1"/>
  <c r="D257" i="79"/>
  <c r="D258" i="79" s="1"/>
  <c r="C257" i="79"/>
  <c r="C258" i="79"/>
  <c r="E256" i="79"/>
  <c r="D256" i="79"/>
  <c r="C71" i="85" s="1"/>
  <c r="C47" i="87"/>
  <c r="E251" i="79"/>
  <c r="D251" i="79"/>
  <c r="C251" i="79"/>
  <c r="F251" i="79" s="1"/>
  <c r="F250" i="79"/>
  <c r="E249" i="79"/>
  <c r="D249" i="79"/>
  <c r="C249" i="79"/>
  <c r="C252" i="79" s="1"/>
  <c r="F248" i="79"/>
  <c r="E247" i="79"/>
  <c r="E252" i="79" s="1"/>
  <c r="D247" i="79"/>
  <c r="D252" i="79" s="1"/>
  <c r="C247" i="79"/>
  <c r="F246" i="79"/>
  <c r="F245" i="79"/>
  <c r="F247" i="79" s="1"/>
  <c r="E243" i="79"/>
  <c r="D243" i="79"/>
  <c r="C243" i="79"/>
  <c r="F242" i="79"/>
  <c r="F243" i="79"/>
  <c r="F240" i="79"/>
  <c r="F239" i="79"/>
  <c r="E238" i="79"/>
  <c r="E241" i="79"/>
  <c r="D238" i="79"/>
  <c r="C238" i="79"/>
  <c r="F237" i="79"/>
  <c r="F236" i="79"/>
  <c r="E235" i="79"/>
  <c r="D235" i="79"/>
  <c r="C235" i="79"/>
  <c r="F235" i="79" s="1"/>
  <c r="F234" i="79"/>
  <c r="F233" i="79"/>
  <c r="F232" i="79"/>
  <c r="F231" i="79"/>
  <c r="F230" i="79"/>
  <c r="F229" i="79"/>
  <c r="F228" i="79"/>
  <c r="F227" i="79"/>
  <c r="F226" i="79"/>
  <c r="E225" i="79"/>
  <c r="E244" i="79" s="1"/>
  <c r="E253" i="79" s="1"/>
  <c r="D225" i="79"/>
  <c r="C225" i="79"/>
  <c r="F224" i="79"/>
  <c r="F225" i="79" s="1"/>
  <c r="E223" i="79"/>
  <c r="D223" i="79"/>
  <c r="C223" i="79"/>
  <c r="F222" i="79"/>
  <c r="F223" i="79" s="1"/>
  <c r="F221" i="79"/>
  <c r="E216" i="79"/>
  <c r="D216" i="79"/>
  <c r="C216" i="79"/>
  <c r="F216" i="79" s="1"/>
  <c r="F215" i="79"/>
  <c r="E214" i="79"/>
  <c r="D214" i="79"/>
  <c r="C214" i="79"/>
  <c r="F213" i="79"/>
  <c r="E212" i="79"/>
  <c r="E217" i="79" s="1"/>
  <c r="D212" i="79"/>
  <c r="C212" i="79"/>
  <c r="C217" i="79" s="1"/>
  <c r="F211" i="79"/>
  <c r="F210" i="79"/>
  <c r="E208" i="79"/>
  <c r="D208" i="79"/>
  <c r="C208" i="79"/>
  <c r="F207" i="79"/>
  <c r="F208" i="79"/>
  <c r="F205" i="79"/>
  <c r="F204" i="79"/>
  <c r="E203" i="79"/>
  <c r="D203" i="79"/>
  <c r="D206" i="79" s="1"/>
  <c r="D209" i="79" s="1"/>
  <c r="C203" i="79"/>
  <c r="F202" i="79"/>
  <c r="F201" i="79"/>
  <c r="E200" i="79"/>
  <c r="E206" i="79"/>
  <c r="D200" i="79"/>
  <c r="C200" i="79"/>
  <c r="F199" i="79"/>
  <c r="F198" i="79"/>
  <c r="F197" i="79"/>
  <c r="F196" i="79"/>
  <c r="F195" i="79"/>
  <c r="F194" i="79"/>
  <c r="F193" i="79"/>
  <c r="F192" i="79"/>
  <c r="F191" i="79"/>
  <c r="E190" i="79"/>
  <c r="D190" i="79"/>
  <c r="C190" i="79"/>
  <c r="F189" i="79"/>
  <c r="F190" i="79" s="1"/>
  <c r="E188" i="79"/>
  <c r="D188" i="79"/>
  <c r="C188" i="79"/>
  <c r="F187" i="79"/>
  <c r="F188" i="79"/>
  <c r="F186" i="79"/>
  <c r="E182" i="79"/>
  <c r="E181" i="79"/>
  <c r="D181" i="79"/>
  <c r="C181" i="79"/>
  <c r="F181" i="79"/>
  <c r="F180" i="79"/>
  <c r="E179" i="79"/>
  <c r="D179" i="79"/>
  <c r="C179" i="79"/>
  <c r="F178" i="79"/>
  <c r="E177" i="79"/>
  <c r="D177" i="79"/>
  <c r="D182" i="79"/>
  <c r="C177" i="79"/>
  <c r="F176" i="79"/>
  <c r="F175" i="79"/>
  <c r="F177" i="79" s="1"/>
  <c r="E173" i="79"/>
  <c r="D173" i="79"/>
  <c r="C173" i="79"/>
  <c r="F172" i="79"/>
  <c r="F173" i="79"/>
  <c r="F170" i="79"/>
  <c r="F169" i="79"/>
  <c r="E168" i="79"/>
  <c r="D168" i="79"/>
  <c r="D171" i="79"/>
  <c r="C168" i="79"/>
  <c r="F168" i="79" s="1"/>
  <c r="F167" i="79"/>
  <c r="F166" i="79"/>
  <c r="E165" i="79"/>
  <c r="E171" i="79"/>
  <c r="D165" i="79"/>
  <c r="C165" i="79"/>
  <c r="C171" i="79" s="1"/>
  <c r="F171" i="79" s="1"/>
  <c r="F164" i="79"/>
  <c r="F163" i="79"/>
  <c r="F162" i="79"/>
  <c r="F161" i="79"/>
  <c r="F160" i="79"/>
  <c r="F159" i="79"/>
  <c r="F158" i="79"/>
  <c r="F157" i="79"/>
  <c r="F156" i="79"/>
  <c r="E155" i="79"/>
  <c r="D155" i="79"/>
  <c r="C155" i="79"/>
  <c r="F154" i="79"/>
  <c r="F155" i="79"/>
  <c r="E153" i="79"/>
  <c r="E174" i="79" s="1"/>
  <c r="E183" i="79" s="1"/>
  <c r="D153" i="79"/>
  <c r="D174" i="79" s="1"/>
  <c r="D183" i="79" s="1"/>
  <c r="C153" i="79"/>
  <c r="F152" i="79"/>
  <c r="F153" i="79"/>
  <c r="F151" i="79"/>
  <c r="E146" i="79"/>
  <c r="D146" i="79"/>
  <c r="C146" i="79"/>
  <c r="C147" i="79" s="1"/>
  <c r="F145" i="79"/>
  <c r="E144" i="79"/>
  <c r="D144" i="79"/>
  <c r="C144" i="79"/>
  <c r="F143" i="79"/>
  <c r="E142" i="79"/>
  <c r="D142" i="79"/>
  <c r="D147" i="79" s="1"/>
  <c r="C142" i="79"/>
  <c r="F141" i="79"/>
  <c r="F140" i="79"/>
  <c r="F142" i="79" s="1"/>
  <c r="E138" i="79"/>
  <c r="D138" i="79"/>
  <c r="C138" i="79"/>
  <c r="F137" i="79"/>
  <c r="F138" i="79"/>
  <c r="F135" i="79"/>
  <c r="F134" i="79"/>
  <c r="E133" i="79"/>
  <c r="D133" i="79"/>
  <c r="F133" i="79" s="1"/>
  <c r="C133" i="79"/>
  <c r="F132" i="79"/>
  <c r="F131" i="79"/>
  <c r="E130" i="79"/>
  <c r="D130" i="79"/>
  <c r="C130" i="79"/>
  <c r="F129" i="79"/>
  <c r="F128" i="79"/>
  <c r="F127" i="79"/>
  <c r="F126" i="79"/>
  <c r="F125" i="79"/>
  <c r="F124" i="79"/>
  <c r="F123" i="79"/>
  <c r="F122" i="79"/>
  <c r="F121" i="79"/>
  <c r="E120" i="79"/>
  <c r="D120" i="79"/>
  <c r="C120" i="79"/>
  <c r="F119" i="79"/>
  <c r="F120" i="79"/>
  <c r="E118" i="79"/>
  <c r="D118" i="79"/>
  <c r="C118" i="79"/>
  <c r="F117" i="79"/>
  <c r="F116" i="79"/>
  <c r="E111" i="79"/>
  <c r="D111" i="79"/>
  <c r="C111" i="79"/>
  <c r="F110" i="79"/>
  <c r="E109" i="79"/>
  <c r="D109" i="79"/>
  <c r="C109" i="79"/>
  <c r="F108" i="79"/>
  <c r="E107" i="79"/>
  <c r="D107" i="79"/>
  <c r="C107" i="79"/>
  <c r="F106" i="79"/>
  <c r="F105" i="79"/>
  <c r="F107" i="79" s="1"/>
  <c r="E103" i="79"/>
  <c r="D103" i="79"/>
  <c r="C103" i="79"/>
  <c r="F102" i="79"/>
  <c r="F103" i="79" s="1"/>
  <c r="F100" i="79"/>
  <c r="F99" i="79"/>
  <c r="E98" i="79"/>
  <c r="D98" i="79"/>
  <c r="C98" i="79"/>
  <c r="F97" i="79"/>
  <c r="F96" i="79"/>
  <c r="E95" i="79"/>
  <c r="E101" i="79"/>
  <c r="D95" i="79"/>
  <c r="C95" i="79"/>
  <c r="F94" i="79"/>
  <c r="F93" i="79"/>
  <c r="F92" i="79"/>
  <c r="F91" i="79"/>
  <c r="F90" i="79"/>
  <c r="F89" i="79"/>
  <c r="F88" i="79"/>
  <c r="F87" i="79"/>
  <c r="F86" i="79"/>
  <c r="E85" i="79"/>
  <c r="D85" i="79"/>
  <c r="C85" i="79"/>
  <c r="F84" i="79"/>
  <c r="F85" i="79" s="1"/>
  <c r="E83" i="79"/>
  <c r="D83" i="79"/>
  <c r="C83" i="79"/>
  <c r="F82" i="79"/>
  <c r="F83" i="79" s="1"/>
  <c r="F81" i="79"/>
  <c r="E76" i="79"/>
  <c r="D76" i="79"/>
  <c r="C76" i="79"/>
  <c r="F75" i="79"/>
  <c r="E74" i="79"/>
  <c r="D74" i="79"/>
  <c r="C74" i="79"/>
  <c r="F73" i="79"/>
  <c r="E72" i="79"/>
  <c r="E77" i="79" s="1"/>
  <c r="D72" i="79"/>
  <c r="C72" i="79"/>
  <c r="C77" i="79"/>
  <c r="F71" i="79"/>
  <c r="F70" i="79"/>
  <c r="E68" i="79"/>
  <c r="D68" i="79"/>
  <c r="C68" i="79"/>
  <c r="F67" i="79"/>
  <c r="F68" i="79" s="1"/>
  <c r="F65" i="79"/>
  <c r="F64" i="79"/>
  <c r="E63" i="79"/>
  <c r="D63" i="79"/>
  <c r="C63" i="79"/>
  <c r="F62" i="79"/>
  <c r="F61" i="79"/>
  <c r="E60" i="79"/>
  <c r="E66" i="79" s="1"/>
  <c r="E69" i="79" s="1"/>
  <c r="E78" i="79" s="1"/>
  <c r="D60" i="79"/>
  <c r="D66" i="79" s="1"/>
  <c r="D69" i="79" s="1"/>
  <c r="D78" i="79" s="1"/>
  <c r="C60" i="79"/>
  <c r="F59" i="79"/>
  <c r="F269" i="79" s="1"/>
  <c r="F58" i="79"/>
  <c r="F57" i="79"/>
  <c r="F56" i="79"/>
  <c r="F55" i="79"/>
  <c r="F54" i="79"/>
  <c r="F53" i="79"/>
  <c r="F52" i="79"/>
  <c r="F51" i="79"/>
  <c r="E50" i="79"/>
  <c r="D50" i="79"/>
  <c r="C50" i="79"/>
  <c r="F49" i="79"/>
  <c r="F50" i="79" s="1"/>
  <c r="E48" i="79"/>
  <c r="D48" i="79"/>
  <c r="C48" i="79"/>
  <c r="F47" i="79"/>
  <c r="F48" i="79"/>
  <c r="F46" i="79"/>
  <c r="F40" i="79"/>
  <c r="F41" i="79" s="1"/>
  <c r="C39" i="79"/>
  <c r="F38" i="79"/>
  <c r="F39" i="79" s="1"/>
  <c r="C37" i="79"/>
  <c r="F36" i="79"/>
  <c r="F35" i="79"/>
  <c r="C33" i="79"/>
  <c r="F32" i="79"/>
  <c r="F33" i="79" s="1"/>
  <c r="F30" i="79"/>
  <c r="F29" i="79"/>
  <c r="F274" i="79" s="1"/>
  <c r="C28" i="79"/>
  <c r="F27" i="79"/>
  <c r="F272" i="79" s="1"/>
  <c r="F26" i="79"/>
  <c r="F28" i="79" s="1"/>
  <c r="C25" i="79"/>
  <c r="C31" i="79" s="1"/>
  <c r="C34" i="79" s="1"/>
  <c r="F24" i="79"/>
  <c r="F23" i="79"/>
  <c r="F25" i="79" s="1"/>
  <c r="F22" i="79"/>
  <c r="F267" i="79" s="1"/>
  <c r="F21" i="79"/>
  <c r="F20" i="79"/>
  <c r="F265" i="79" s="1"/>
  <c r="F19" i="79"/>
  <c r="F18" i="79"/>
  <c r="F17" i="79"/>
  <c r="F262" i="79"/>
  <c r="F16" i="79"/>
  <c r="E15" i="79"/>
  <c r="D15" i="79"/>
  <c r="C15" i="79"/>
  <c r="F14" i="79"/>
  <c r="C13" i="79"/>
  <c r="F12" i="79"/>
  <c r="F13" i="79" s="1"/>
  <c r="F11" i="79"/>
  <c r="E97" i="78"/>
  <c r="Q41" i="87" s="1"/>
  <c r="D97" i="78"/>
  <c r="P41" i="87"/>
  <c r="C97" i="78"/>
  <c r="O41" i="87" s="1"/>
  <c r="E96" i="78"/>
  <c r="Q38" i="87"/>
  <c r="D96" i="78"/>
  <c r="P38" i="87" s="1"/>
  <c r="R38" i="87" s="1"/>
  <c r="C96" i="78"/>
  <c r="O38" i="87"/>
  <c r="E95" i="78"/>
  <c r="Q35" i="87"/>
  <c r="D95" i="78"/>
  <c r="P35" i="87"/>
  <c r="P33" i="87"/>
  <c r="C95" i="78"/>
  <c r="O35" i="87" s="1"/>
  <c r="R35" i="87" s="1"/>
  <c r="E94" i="78"/>
  <c r="Q26" i="87"/>
  <c r="D94" i="78"/>
  <c r="P26" i="87" s="1"/>
  <c r="C94" i="78"/>
  <c r="O26" i="87"/>
  <c r="E93" i="78"/>
  <c r="Q23" i="87" s="1"/>
  <c r="Q21" i="87" s="1"/>
  <c r="D93" i="78"/>
  <c r="P23" i="87" s="1"/>
  <c r="C93" i="78"/>
  <c r="O23" i="87" s="1"/>
  <c r="E92" i="78"/>
  <c r="Q20" i="87" s="1"/>
  <c r="D92" i="78"/>
  <c r="P20" i="87" s="1"/>
  <c r="C92" i="78"/>
  <c r="O20" i="87" s="1"/>
  <c r="E91" i="78"/>
  <c r="Q17" i="87"/>
  <c r="Q15" i="87"/>
  <c r="D91" i="78"/>
  <c r="P17" i="87" s="1"/>
  <c r="C91" i="78"/>
  <c r="O17" i="87"/>
  <c r="O15" i="87" s="1"/>
  <c r="E90" i="78"/>
  <c r="Q14" i="87" s="1"/>
  <c r="D90" i="78"/>
  <c r="P14" i="87" s="1"/>
  <c r="C90" i="78"/>
  <c r="O14" i="87"/>
  <c r="E86" i="78"/>
  <c r="D86" i="78"/>
  <c r="C86" i="78"/>
  <c r="F85" i="78"/>
  <c r="F84" i="78"/>
  <c r="F83" i="78"/>
  <c r="F82" i="78"/>
  <c r="F81" i="78"/>
  <c r="F80" i="78"/>
  <c r="F79" i="78"/>
  <c r="F78" i="78"/>
  <c r="E75" i="78"/>
  <c r="D75" i="78"/>
  <c r="C75" i="78"/>
  <c r="F74" i="78"/>
  <c r="F73" i="78"/>
  <c r="F72" i="78"/>
  <c r="F71" i="78"/>
  <c r="F70" i="78"/>
  <c r="F69" i="78"/>
  <c r="F68" i="78"/>
  <c r="F67" i="78"/>
  <c r="E64" i="78"/>
  <c r="D64" i="78"/>
  <c r="C64" i="78"/>
  <c r="F63" i="78"/>
  <c r="F62" i="78"/>
  <c r="F61" i="78"/>
  <c r="F60" i="78"/>
  <c r="F59" i="78"/>
  <c r="F58" i="78"/>
  <c r="F57" i="78"/>
  <c r="F56" i="78"/>
  <c r="E53" i="78"/>
  <c r="D53" i="78"/>
  <c r="C53" i="78"/>
  <c r="F52" i="78"/>
  <c r="F51" i="78"/>
  <c r="F50" i="78"/>
  <c r="F49" i="78"/>
  <c r="F48" i="78"/>
  <c r="F47" i="78"/>
  <c r="F46" i="78"/>
  <c r="F45" i="78"/>
  <c r="F53" i="78" s="1"/>
  <c r="E42" i="78"/>
  <c r="D42" i="78"/>
  <c r="C42" i="78"/>
  <c r="F41" i="78"/>
  <c r="F40" i="78"/>
  <c r="F37" i="78"/>
  <c r="F36" i="78"/>
  <c r="F35" i="78"/>
  <c r="F42" i="78" s="1"/>
  <c r="F34" i="78"/>
  <c r="E31" i="78"/>
  <c r="D31" i="78"/>
  <c r="C31" i="78"/>
  <c r="F30" i="78"/>
  <c r="F29" i="78"/>
  <c r="F28" i="78"/>
  <c r="F95" i="78" s="1"/>
  <c r="F27" i="78"/>
  <c r="F26" i="78"/>
  <c r="F25" i="78"/>
  <c r="F31" i="78" s="1"/>
  <c r="F24" i="78"/>
  <c r="F23" i="78"/>
  <c r="E98" i="78"/>
  <c r="D98" i="78"/>
  <c r="C20" i="78"/>
  <c r="F19" i="78"/>
  <c r="F97" i="78"/>
  <c r="F18" i="78"/>
  <c r="F96" i="78" s="1"/>
  <c r="F17" i="78"/>
  <c r="F16" i="78"/>
  <c r="F94" i="78" s="1"/>
  <c r="F15" i="78"/>
  <c r="F93" i="78" s="1"/>
  <c r="F14" i="78"/>
  <c r="F13" i="78"/>
  <c r="F12" i="78"/>
  <c r="F20" i="78" s="1"/>
  <c r="B23" i="105"/>
  <c r="B24" i="105" s="1"/>
  <c r="E22" i="105"/>
  <c r="E21" i="105"/>
  <c r="E20" i="105"/>
  <c r="E11" i="105"/>
  <c r="E10" i="105"/>
  <c r="B52" i="68"/>
  <c r="B58" i="68" s="1"/>
  <c r="E51" i="68"/>
  <c r="E50" i="68"/>
  <c r="E49" i="68"/>
  <c r="E48" i="68"/>
  <c r="E46" i="68"/>
  <c r="E45" i="68"/>
  <c r="E44" i="68"/>
  <c r="E43" i="68"/>
  <c r="E42" i="68"/>
  <c r="E41" i="68"/>
  <c r="E40" i="68"/>
  <c r="E39" i="68"/>
  <c r="E29" i="68"/>
  <c r="E28" i="68"/>
  <c r="E27" i="68"/>
  <c r="E26" i="68"/>
  <c r="E25" i="68"/>
  <c r="E24" i="68"/>
  <c r="E23" i="68"/>
  <c r="E22" i="68"/>
  <c r="E21" i="68"/>
  <c r="E20" i="68"/>
  <c r="E18" i="68"/>
  <c r="E17" i="68"/>
  <c r="E12" i="68"/>
  <c r="E11" i="68"/>
  <c r="E20" i="87"/>
  <c r="C34" i="87"/>
  <c r="C23" i="117" s="1"/>
  <c r="D34" i="87"/>
  <c r="D23" i="117"/>
  <c r="C28" i="87"/>
  <c r="C19" i="117" s="1"/>
  <c r="D28" i="87"/>
  <c r="D19" i="117" s="1"/>
  <c r="B51" i="84"/>
  <c r="B28" i="87"/>
  <c r="D40" i="87"/>
  <c r="D25" i="117" s="1"/>
  <c r="B40" i="87"/>
  <c r="E54" i="85"/>
  <c r="D22" i="87"/>
  <c r="D17" i="117" s="1"/>
  <c r="B31" i="84"/>
  <c r="B35" i="84" s="1"/>
  <c r="B19" i="87"/>
  <c r="B16" i="117" s="1"/>
  <c r="C56" i="83"/>
  <c r="C59" i="83" s="1"/>
  <c r="C32" i="83"/>
  <c r="K32" i="83" s="1"/>
  <c r="C17" i="83"/>
  <c r="C23" i="83" s="1"/>
  <c r="E52" i="85"/>
  <c r="C10" i="84"/>
  <c r="C11" i="84"/>
  <c r="P19" i="87"/>
  <c r="C37" i="87"/>
  <c r="C24" i="117" s="1"/>
  <c r="B32" i="85"/>
  <c r="O19" i="87" s="1"/>
  <c r="O18" i="87" s="1"/>
  <c r="O37" i="87"/>
  <c r="O24" i="117"/>
  <c r="B37" i="87"/>
  <c r="B24" i="117" s="1"/>
  <c r="D37" i="87"/>
  <c r="D24" i="117" s="1"/>
  <c r="E14" i="87"/>
  <c r="Q19" i="87"/>
  <c r="E51" i="85"/>
  <c r="E58" i="85"/>
  <c r="E50" i="85"/>
  <c r="E55" i="85"/>
  <c r="E56" i="85"/>
  <c r="P16" i="87"/>
  <c r="P15" i="87" s="1"/>
  <c r="B35" i="85"/>
  <c r="O22" i="87"/>
  <c r="P22" i="87"/>
  <c r="P17" i="117" s="1"/>
  <c r="Q22" i="87"/>
  <c r="Q17" i="117"/>
  <c r="R47" i="87"/>
  <c r="D10" i="84"/>
  <c r="D11" i="84" s="1"/>
  <c r="F281" i="79"/>
  <c r="D77" i="79"/>
  <c r="F74" i="79"/>
  <c r="D112" i="79"/>
  <c r="E136" i="79"/>
  <c r="C136" i="79"/>
  <c r="F266" i="79"/>
  <c r="C66" i="79"/>
  <c r="C69" i="79"/>
  <c r="C78" i="79" s="1"/>
  <c r="D241" i="79"/>
  <c r="D244" i="79" s="1"/>
  <c r="D253" i="79" s="1"/>
  <c r="F60" i="79"/>
  <c r="F200" i="79"/>
  <c r="D217" i="79"/>
  <c r="F15" i="79"/>
  <c r="B22" i="87"/>
  <c r="B17" i="117"/>
  <c r="Q34" i="87"/>
  <c r="C139" i="79"/>
  <c r="C148" i="79" s="1"/>
  <c r="F259" i="79"/>
  <c r="F263" i="79"/>
  <c r="F86" i="78"/>
  <c r="F75" i="78"/>
  <c r="F252" i="79"/>
  <c r="F130" i="79"/>
  <c r="D136" i="79"/>
  <c r="F165" i="79"/>
  <c r="F280" i="79"/>
  <c r="F72" i="79"/>
  <c r="C101" i="79"/>
  <c r="F98" i="79"/>
  <c r="C112" i="79"/>
  <c r="F109" i="79"/>
  <c r="F118" i="79"/>
  <c r="F257" i="79"/>
  <c r="F174" i="79"/>
  <c r="D83" i="83"/>
  <c r="C23" i="87"/>
  <c r="C21" i="87" s="1"/>
  <c r="C29" i="87"/>
  <c r="D86" i="83"/>
  <c r="D35" i="87"/>
  <c r="E287" i="79"/>
  <c r="F282" i="79"/>
  <c r="E35" i="87" s="1"/>
  <c r="F98" i="78"/>
  <c r="F271" i="79"/>
  <c r="F283" i="79"/>
  <c r="F238" i="79"/>
  <c r="D47" i="87"/>
  <c r="D71" i="85"/>
  <c r="D17" i="87"/>
  <c r="E86" i="83"/>
  <c r="F284" i="79"/>
  <c r="E38" i="87"/>
  <c r="D87" i="83"/>
  <c r="F264" i="79"/>
  <c r="F268" i="79"/>
  <c r="F270" i="79"/>
  <c r="F77" i="79"/>
  <c r="F285" i="79"/>
  <c r="F76" i="79"/>
  <c r="F111" i="79"/>
  <c r="E112" i="79"/>
  <c r="C206" i="79"/>
  <c r="F203" i="79"/>
  <c r="D23" i="87"/>
  <c r="C42" i="79"/>
  <c r="D101" i="79"/>
  <c r="D104" i="79" s="1"/>
  <c r="D113" i="79" s="1"/>
  <c r="F95" i="79"/>
  <c r="E147" i="79"/>
  <c r="F147" i="79" s="1"/>
  <c r="F144" i="79"/>
  <c r="C182" i="79"/>
  <c r="F182" i="79"/>
  <c r="F179" i="79"/>
  <c r="D218" i="79"/>
  <c r="E209" i="79"/>
  <c r="E218" i="79" s="1"/>
  <c r="B29" i="87"/>
  <c r="F275" i="79"/>
  <c r="F261" i="79"/>
  <c r="F63" i="79"/>
  <c r="E104" i="79"/>
  <c r="F212" i="79"/>
  <c r="F214" i="79"/>
  <c r="C35" i="87"/>
  <c r="D82" i="83"/>
  <c r="B35" i="87"/>
  <c r="C209" i="79"/>
  <c r="F206" i="79"/>
  <c r="F209" i="79" s="1"/>
  <c r="D139" i="79"/>
  <c r="D148" i="79"/>
  <c r="F136" i="79"/>
  <c r="F139" i="79" s="1"/>
  <c r="E84" i="83"/>
  <c r="C104" i="79"/>
  <c r="C26" i="87"/>
  <c r="D84" i="83"/>
  <c r="E113" i="79"/>
  <c r="B47" i="87"/>
  <c r="C287" i="79"/>
  <c r="C87" i="83"/>
  <c r="F260" i="79"/>
  <c r="E23" i="87" s="1"/>
  <c r="B23" i="87"/>
  <c r="F92" i="78"/>
  <c r="F64" i="78"/>
  <c r="F91" i="78"/>
  <c r="F258" i="79"/>
  <c r="E17" i="87"/>
  <c r="C81" i="83"/>
  <c r="B17" i="87"/>
  <c r="F66" i="79"/>
  <c r="F69" i="79" s="1"/>
  <c r="F256" i="79"/>
  <c r="C98" i="78"/>
  <c r="F90" i="78"/>
  <c r="C276" i="79"/>
  <c r="P13" i="87"/>
  <c r="P12" i="87" s="1"/>
  <c r="P14" i="117"/>
  <c r="C25" i="117"/>
  <c r="D46" i="87"/>
  <c r="D29" i="117"/>
  <c r="P40" i="87"/>
  <c r="Q16" i="117"/>
  <c r="B69" i="85"/>
  <c r="B70" i="85"/>
  <c r="B49" i="85"/>
  <c r="O13" i="87"/>
  <c r="O14" i="117"/>
  <c r="R14" i="117"/>
  <c r="K86" i="78"/>
  <c r="M86" i="78"/>
  <c r="L92" i="78"/>
  <c r="X20" i="87" s="1"/>
  <c r="K75" i="78"/>
  <c r="K64" i="78"/>
  <c r="K53" i="78"/>
  <c r="K42" i="78"/>
  <c r="K91" i="78"/>
  <c r="W17" i="87" s="1"/>
  <c r="Z17" i="87" s="1"/>
  <c r="N93" i="78"/>
  <c r="K93" i="78"/>
  <c r="W23" i="87" s="1"/>
  <c r="Z23" i="87" s="1"/>
  <c r="K97" i="78"/>
  <c r="W41" i="87" s="1"/>
  <c r="Z41" i="87" s="1"/>
  <c r="N91" i="78"/>
  <c r="K96" i="78"/>
  <c r="W38" i="87" s="1"/>
  <c r="Z38" i="87" s="1"/>
  <c r="L98" i="78"/>
  <c r="J91" i="78"/>
  <c r="F27" i="87"/>
  <c r="B18" i="87"/>
  <c r="Q24" i="87"/>
  <c r="E29" i="87"/>
  <c r="R41" i="87"/>
  <c r="P36" i="87"/>
  <c r="D21" i="87"/>
  <c r="E37" i="87"/>
  <c r="E36" i="87" s="1"/>
  <c r="J56" i="84"/>
  <c r="J46" i="87"/>
  <c r="C46" i="87"/>
  <c r="C29" i="117" s="1"/>
  <c r="E29" i="117" s="1"/>
  <c r="C16" i="117"/>
  <c r="C18" i="87"/>
  <c r="P24" i="117"/>
  <c r="M252" i="79"/>
  <c r="L241" i="79"/>
  <c r="K238" i="79"/>
  <c r="K243" i="79"/>
  <c r="K225" i="79"/>
  <c r="K247" i="79"/>
  <c r="K249" i="79"/>
  <c r="K251" i="79"/>
  <c r="K235" i="79"/>
  <c r="K241" i="79" s="1"/>
  <c r="K244" i="79" s="1"/>
  <c r="N200" i="79"/>
  <c r="N206" i="79"/>
  <c r="M206" i="79"/>
  <c r="M209" i="79" s="1"/>
  <c r="M218" i="79" s="1"/>
  <c r="K188" i="79"/>
  <c r="K209" i="79" s="1"/>
  <c r="K218" i="79" s="1"/>
  <c r="K190" i="79"/>
  <c r="K200" i="79"/>
  <c r="K214" i="79"/>
  <c r="L206" i="79"/>
  <c r="L277" i="79"/>
  <c r="L278" i="79" s="1"/>
  <c r="L281" i="79"/>
  <c r="L282" i="79"/>
  <c r="K35" i="87" s="1"/>
  <c r="L285" i="79"/>
  <c r="L286" i="79" s="1"/>
  <c r="K41" i="87" s="1"/>
  <c r="L256" i="79"/>
  <c r="K47" i="87" s="1"/>
  <c r="L262" i="79"/>
  <c r="L266" i="79"/>
  <c r="L271" i="79"/>
  <c r="K203" i="79"/>
  <c r="K206" i="79"/>
  <c r="K208" i="79"/>
  <c r="K212" i="79"/>
  <c r="K216" i="79"/>
  <c r="L188" i="79"/>
  <c r="L209" i="79" s="1"/>
  <c r="L283" i="79"/>
  <c r="L284" i="79"/>
  <c r="K38" i="87" s="1"/>
  <c r="N168" i="79"/>
  <c r="M174" i="79"/>
  <c r="M182" i="79"/>
  <c r="M183" i="79" s="1"/>
  <c r="L171" i="79"/>
  <c r="K153" i="79"/>
  <c r="K155" i="79"/>
  <c r="K165" i="79"/>
  <c r="K171" i="79" s="1"/>
  <c r="K174" i="79" s="1"/>
  <c r="K183" i="79" s="1"/>
  <c r="K168" i="79"/>
  <c r="K173" i="79"/>
  <c r="K177" i="79"/>
  <c r="K179" i="79"/>
  <c r="K181" i="79"/>
  <c r="M136" i="79"/>
  <c r="M139" i="79" s="1"/>
  <c r="K133" i="79"/>
  <c r="K136" i="79" s="1"/>
  <c r="K139" i="79" s="1"/>
  <c r="K148" i="79" s="1"/>
  <c r="K138" i="79"/>
  <c r="K142" i="79"/>
  <c r="K147" i="79"/>
  <c r="K144" i="79"/>
  <c r="K130" i="79"/>
  <c r="M104" i="79"/>
  <c r="N98" i="79"/>
  <c r="N95" i="79"/>
  <c r="N101" i="79"/>
  <c r="K85" i="79"/>
  <c r="K95" i="79"/>
  <c r="K98" i="79"/>
  <c r="K101" i="79" s="1"/>
  <c r="K103" i="79"/>
  <c r="K107" i="79"/>
  <c r="K109" i="79"/>
  <c r="K111" i="79"/>
  <c r="L85" i="79"/>
  <c r="L95" i="79"/>
  <c r="L98" i="79"/>
  <c r="L101" i="79" s="1"/>
  <c r="L107" i="79"/>
  <c r="L109" i="79"/>
  <c r="K268" i="79"/>
  <c r="L272" i="79"/>
  <c r="L273" i="79" s="1"/>
  <c r="N72" i="79"/>
  <c r="K63" i="79"/>
  <c r="K261" i="79"/>
  <c r="K283" i="79"/>
  <c r="K284" i="79" s="1"/>
  <c r="N262" i="79"/>
  <c r="K259" i="79"/>
  <c r="K260" i="79" s="1"/>
  <c r="N261" i="79"/>
  <c r="N265" i="79"/>
  <c r="K48" i="79"/>
  <c r="K50" i="79"/>
  <c r="K60" i="79"/>
  <c r="K66" i="79"/>
  <c r="K69" i="79" s="1"/>
  <c r="K68" i="79"/>
  <c r="K72" i="79"/>
  <c r="K74" i="79"/>
  <c r="K269" i="79"/>
  <c r="K285" i="79"/>
  <c r="K286" i="79"/>
  <c r="J41" i="87" s="1"/>
  <c r="K281" i="79"/>
  <c r="K282" i="79" s="1"/>
  <c r="K280" i="79"/>
  <c r="K277" i="79"/>
  <c r="K278" i="79"/>
  <c r="J29" i="87" s="1"/>
  <c r="K274" i="79"/>
  <c r="K272" i="79"/>
  <c r="M273" i="79"/>
  <c r="K271" i="79"/>
  <c r="K273" i="79" s="1"/>
  <c r="K265" i="79"/>
  <c r="K264" i="79"/>
  <c r="K263" i="79"/>
  <c r="K267" i="79"/>
  <c r="K262" i="79"/>
  <c r="K266" i="79"/>
  <c r="K15" i="79"/>
  <c r="J275" i="79"/>
  <c r="J266" i="79"/>
  <c r="N281" i="79"/>
  <c r="N15" i="79"/>
  <c r="G147" i="79"/>
  <c r="J171" i="79"/>
  <c r="J174" i="79" s="1"/>
  <c r="G174" i="79"/>
  <c r="G183" i="79" s="1"/>
  <c r="G244" i="79"/>
  <c r="J263" i="79"/>
  <c r="J267" i="79"/>
  <c r="J274" i="79"/>
  <c r="J280" i="79"/>
  <c r="I69" i="79"/>
  <c r="I78" i="79" s="1"/>
  <c r="I77" i="79"/>
  <c r="J281" i="79"/>
  <c r="H77" i="79"/>
  <c r="H101" i="79"/>
  <c r="J101" i="79"/>
  <c r="H139" i="79"/>
  <c r="J133" i="79"/>
  <c r="J260" i="79"/>
  <c r="I23" i="87" s="1"/>
  <c r="H276" i="79"/>
  <c r="H279" i="79"/>
  <c r="J74" i="79"/>
  <c r="H104" i="79"/>
  <c r="H112" i="79"/>
  <c r="H113" i="79" s="1"/>
  <c r="I136" i="79"/>
  <c r="I139" i="79" s="1"/>
  <c r="I148" i="79" s="1"/>
  <c r="G136" i="79"/>
  <c r="J136" i="79" s="1"/>
  <c r="J139" i="79" s="1"/>
  <c r="J206" i="79"/>
  <c r="I276" i="79"/>
  <c r="I279" i="79" s="1"/>
  <c r="I288" i="79" s="1"/>
  <c r="J282" i="79"/>
  <c r="I35" i="87" s="1"/>
  <c r="G287" i="79"/>
  <c r="J286" i="79"/>
  <c r="I41" i="87" s="1"/>
  <c r="J60" i="79"/>
  <c r="J200" i="79"/>
  <c r="H241" i="79"/>
  <c r="H244" i="79" s="1"/>
  <c r="H253" i="79" s="1"/>
  <c r="G252" i="79"/>
  <c r="G253" i="79" s="1"/>
  <c r="J252" i="79"/>
  <c r="J216" i="79"/>
  <c r="J15" i="79"/>
  <c r="K252" i="79"/>
  <c r="K217" i="79"/>
  <c r="K182" i="79"/>
  <c r="K270" i="79"/>
  <c r="L112" i="79"/>
  <c r="K112" i="79"/>
  <c r="J77" i="79"/>
  <c r="Q39" i="87"/>
  <c r="Q18" i="87"/>
  <c r="R19" i="87"/>
  <c r="C24" i="87"/>
  <c r="D24" i="87"/>
  <c r="Q12" i="87"/>
  <c r="C27" i="87"/>
  <c r="R14" i="87"/>
  <c r="S36" i="87"/>
  <c r="S26" i="117"/>
  <c r="E25" i="87"/>
  <c r="E40" i="87"/>
  <c r="V22" i="87"/>
  <c r="E16" i="117"/>
  <c r="E10" i="84"/>
  <c r="E11" i="84"/>
  <c r="C45" i="87"/>
  <c r="F82" i="83"/>
  <c r="E13" i="87"/>
  <c r="E12" i="87" s="1"/>
  <c r="E21" i="84"/>
  <c r="B45" i="87"/>
  <c r="E46" i="87"/>
  <c r="B29" i="117"/>
  <c r="L29" i="117"/>
  <c r="G29" i="117"/>
  <c r="D21" i="84"/>
  <c r="D13" i="87"/>
  <c r="C13" i="87"/>
  <c r="C21" i="84"/>
  <c r="D45" i="87"/>
  <c r="H29" i="117"/>
  <c r="E34" i="87"/>
  <c r="E33" i="87" s="1"/>
  <c r="K10" i="84"/>
  <c r="M10" i="84" s="1"/>
  <c r="M11" i="84" s="1"/>
  <c r="D26" i="117"/>
  <c r="I28" i="87"/>
  <c r="F23" i="117"/>
  <c r="D27" i="87"/>
  <c r="L10" i="84"/>
  <c r="L11" i="84"/>
  <c r="B25" i="117"/>
  <c r="E25" i="117" s="1"/>
  <c r="B33" i="87"/>
  <c r="E19" i="87"/>
  <c r="E18" i="87" s="1"/>
  <c r="D33" i="87"/>
  <c r="D18" i="87"/>
  <c r="R13" i="87"/>
  <c r="R12" i="87" s="1"/>
  <c r="O25" i="117"/>
  <c r="O23" i="117"/>
  <c r="P21" i="87"/>
  <c r="T18" i="87"/>
  <c r="U39" i="87"/>
  <c r="R40" i="87"/>
  <c r="R39" i="87" s="1"/>
  <c r="T12" i="87"/>
  <c r="T24" i="87"/>
  <c r="V38" i="87"/>
  <c r="P15" i="117"/>
  <c r="O16" i="117"/>
  <c r="U36" i="87"/>
  <c r="G24" i="117"/>
  <c r="G18" i="117"/>
  <c r="G25" i="117"/>
  <c r="I40" i="87"/>
  <c r="I39" i="87"/>
  <c r="L24" i="117"/>
  <c r="B27" i="87"/>
  <c r="E28" i="87"/>
  <c r="E27" i="87" s="1"/>
  <c r="B19" i="117"/>
  <c r="E19" i="117" s="1"/>
  <c r="L25" i="117"/>
  <c r="J39" i="87"/>
  <c r="F87" i="83"/>
  <c r="I37" i="87"/>
  <c r="R24" i="117"/>
  <c r="T18" i="117"/>
  <c r="T20" i="117" s="1"/>
  <c r="R25" i="87"/>
  <c r="O36" i="87"/>
  <c r="Q36" i="87"/>
  <c r="T36" i="87"/>
  <c r="R16" i="87"/>
  <c r="O12" i="87"/>
  <c r="V40" i="87"/>
  <c r="T25" i="117"/>
  <c r="V25" i="117" s="1"/>
  <c r="T15" i="117"/>
  <c r="Y36" i="87"/>
  <c r="P27" i="87"/>
  <c r="P19" i="117" s="1"/>
  <c r="R19" i="117" s="1"/>
  <c r="K11" i="84"/>
  <c r="C14" i="117"/>
  <c r="C12" i="87"/>
  <c r="C16" i="87"/>
  <c r="C55" i="84"/>
  <c r="C57" i="84" s="1"/>
  <c r="D14" i="117"/>
  <c r="D12" i="87"/>
  <c r="L13" i="87"/>
  <c r="L12" i="87" s="1"/>
  <c r="L21" i="84"/>
  <c r="D55" i="84"/>
  <c r="D57" i="84" s="1"/>
  <c r="D16" i="87"/>
  <c r="O26" i="117"/>
  <c r="C15" i="117"/>
  <c r="C20" i="117" s="1"/>
  <c r="L16" i="87"/>
  <c r="D15" i="117"/>
  <c r="D20" i="117" s="1"/>
  <c r="D28" i="117" s="1"/>
  <c r="D30" i="117" s="1"/>
  <c r="D15" i="87"/>
  <c r="D30" i="87" s="1"/>
  <c r="K21" i="84"/>
  <c r="K16" i="87" s="1"/>
  <c r="K13" i="87"/>
  <c r="K14" i="117" s="1"/>
  <c r="K12" i="87"/>
  <c r="L15" i="117"/>
  <c r="L19" i="68"/>
  <c r="K48" i="85"/>
  <c r="X27" i="87" s="1"/>
  <c r="X19" i="117" s="1"/>
  <c r="L48" i="85"/>
  <c r="Y27" i="87"/>
  <c r="Y19" i="117" s="1"/>
  <c r="Q27" i="87"/>
  <c r="Q19" i="117"/>
  <c r="E48" i="85"/>
  <c r="R27" i="87" s="1"/>
  <c r="O27" i="87"/>
  <c r="O19" i="117"/>
  <c r="G276" i="79"/>
  <c r="F26" i="87"/>
  <c r="G139" i="79"/>
  <c r="G148" i="79" s="1"/>
  <c r="N275" i="79"/>
  <c r="K275" i="79"/>
  <c r="J53" i="78"/>
  <c r="K92" i="78"/>
  <c r="W20" i="87" s="1"/>
  <c r="Z20" i="87" s="1"/>
  <c r="N95" i="78"/>
  <c r="V26" i="87"/>
  <c r="N42" i="78"/>
  <c r="S33" i="87"/>
  <c r="V35" i="87"/>
  <c r="K95" i="78"/>
  <c r="W35" i="87" s="1"/>
  <c r="J94" i="78"/>
  <c r="N31" i="78"/>
  <c r="K31" i="78"/>
  <c r="G84" i="83"/>
  <c r="J276" i="79"/>
  <c r="I26" i="87" s="1"/>
  <c r="R15" i="117"/>
  <c r="B26" i="117"/>
  <c r="E23" i="117"/>
  <c r="I29" i="117"/>
  <c r="J29" i="117"/>
  <c r="I56" i="84"/>
  <c r="M35" i="68"/>
  <c r="K19" i="68"/>
  <c r="M18" i="68"/>
  <c r="M14" i="68"/>
  <c r="M15" i="68"/>
  <c r="I19" i="68"/>
  <c r="M16" i="68"/>
  <c r="M49" i="68"/>
  <c r="M48" i="68"/>
  <c r="M44" i="68"/>
  <c r="M41" i="68"/>
  <c r="M36" i="68"/>
  <c r="M28" i="68"/>
  <c r="M45" i="68"/>
  <c r="M38" i="68"/>
  <c r="L52" i="68"/>
  <c r="L58" i="68" s="1"/>
  <c r="M22" i="68"/>
  <c r="M21" i="68"/>
  <c r="M54" i="68"/>
  <c r="K55" i="68"/>
  <c r="J52" i="68"/>
  <c r="J58" i="68" s="1"/>
  <c r="E19" i="68"/>
  <c r="M11" i="68"/>
  <c r="M42" i="68"/>
  <c r="M40" i="68"/>
  <c r="M34" i="68"/>
  <c r="M32" i="68"/>
  <c r="M26" i="68"/>
  <c r="M24" i="68"/>
  <c r="M50" i="68"/>
  <c r="M46" i="68"/>
  <c r="M37" i="68"/>
  <c r="M30" i="68"/>
  <c r="M29" i="68"/>
  <c r="E52" i="68"/>
  <c r="M12" i="68"/>
  <c r="M51" i="68"/>
  <c r="K52" i="68"/>
  <c r="M39" i="68"/>
  <c r="M31" i="68"/>
  <c r="M52" i="68" s="1"/>
  <c r="M23" i="68"/>
  <c r="L55" i="68"/>
  <c r="J13" i="85"/>
  <c r="D72" i="85"/>
  <c r="O17" i="117"/>
  <c r="R17" i="117"/>
  <c r="O21" i="87"/>
  <c r="O30" i="87" s="1"/>
  <c r="X17" i="117"/>
  <c r="X21" i="87"/>
  <c r="Q30" i="87"/>
  <c r="R26" i="87"/>
  <c r="R24" i="87" s="1"/>
  <c r="P24" i="87"/>
  <c r="C72" i="85"/>
  <c r="E71" i="85"/>
  <c r="E72" i="85" s="1"/>
  <c r="O46" i="87"/>
  <c r="B73" i="85"/>
  <c r="E32" i="85"/>
  <c r="Y18" i="117"/>
  <c r="Y24" i="87"/>
  <c r="W17" i="117"/>
  <c r="W21" i="87"/>
  <c r="L32" i="85"/>
  <c r="Y19" i="87" s="1"/>
  <c r="Y16" i="117" s="1"/>
  <c r="M18" i="85"/>
  <c r="O33" i="87"/>
  <c r="R22" i="87"/>
  <c r="P16" i="117"/>
  <c r="P20" i="117" s="1"/>
  <c r="P18" i="87"/>
  <c r="P30" i="87"/>
  <c r="P44" i="87" s="1"/>
  <c r="J59" i="85"/>
  <c r="X25" i="117"/>
  <c r="X39" i="87"/>
  <c r="J65" i="85"/>
  <c r="W37" i="87" s="1"/>
  <c r="M60" i="85"/>
  <c r="M14" i="85"/>
  <c r="M17" i="85" s="1"/>
  <c r="L17" i="85"/>
  <c r="Y16" i="87"/>
  <c r="V37" i="87"/>
  <c r="V36" i="87"/>
  <c r="R37" i="87"/>
  <c r="R36" i="87" s="1"/>
  <c r="O20" i="117"/>
  <c r="O28" i="117"/>
  <c r="J68" i="85"/>
  <c r="W40" i="87" s="1"/>
  <c r="W25" i="117" s="1"/>
  <c r="Z25" i="117" s="1"/>
  <c r="M66" i="85"/>
  <c r="M68" i="85"/>
  <c r="Y23" i="117"/>
  <c r="M35" i="85"/>
  <c r="X13" i="87"/>
  <c r="L35" i="85"/>
  <c r="Y22" i="87" s="1"/>
  <c r="L69" i="85"/>
  <c r="U23" i="117"/>
  <c r="U26" i="117" s="1"/>
  <c r="U33" i="87"/>
  <c r="U42" i="87"/>
  <c r="Y25" i="117"/>
  <c r="Y39" i="87"/>
  <c r="P25" i="117"/>
  <c r="R25" i="117" s="1"/>
  <c r="P39" i="87"/>
  <c r="P42" i="87"/>
  <c r="Q20" i="117"/>
  <c r="V16" i="87"/>
  <c r="L13" i="85"/>
  <c r="M11" i="85"/>
  <c r="M13" i="85"/>
  <c r="U15" i="117"/>
  <c r="U15" i="87"/>
  <c r="O24" i="87"/>
  <c r="S21" i="87"/>
  <c r="V20" i="87"/>
  <c r="M36" i="85"/>
  <c r="J32" i="85"/>
  <c r="W19" i="87" s="1"/>
  <c r="T21" i="87"/>
  <c r="V39" i="87"/>
  <c r="I32" i="85"/>
  <c r="I47" i="85"/>
  <c r="J47" i="85"/>
  <c r="W25" i="87"/>
  <c r="W18" i="117"/>
  <c r="F49" i="85"/>
  <c r="V25" i="87"/>
  <c r="V24" i="87" s="1"/>
  <c r="S18" i="117"/>
  <c r="S24" i="87"/>
  <c r="S16" i="117"/>
  <c r="V16" i="117" s="1"/>
  <c r="S18" i="87"/>
  <c r="V19" i="87"/>
  <c r="V18" i="87" s="1"/>
  <c r="S13" i="87"/>
  <c r="W13" i="87"/>
  <c r="E55" i="68"/>
  <c r="M22" i="105"/>
  <c r="M18" i="105"/>
  <c r="M14" i="105"/>
  <c r="K23" i="105"/>
  <c r="K24" i="105" s="1"/>
  <c r="I23" i="105"/>
  <c r="I24" i="105" s="1"/>
  <c r="M10" i="105"/>
  <c r="M19" i="105"/>
  <c r="M11" i="105"/>
  <c r="M20" i="105"/>
  <c r="M16" i="105"/>
  <c r="M12" i="105"/>
  <c r="M15" i="105"/>
  <c r="E23" i="105"/>
  <c r="E24" i="105" s="1"/>
  <c r="L23" i="105"/>
  <c r="L24" i="105" s="1"/>
  <c r="M21" i="105"/>
  <c r="M17" i="105"/>
  <c r="M13" i="105"/>
  <c r="J23" i="105"/>
  <c r="J24" i="105" s="1"/>
  <c r="I46" i="87"/>
  <c r="J14" i="117"/>
  <c r="J12" i="87"/>
  <c r="F15" i="117"/>
  <c r="J21" i="84"/>
  <c r="J16" i="87"/>
  <c r="F13" i="87"/>
  <c r="E22" i="87"/>
  <c r="E21" i="87" s="1"/>
  <c r="E17" i="117"/>
  <c r="J22" i="87"/>
  <c r="B21" i="87"/>
  <c r="J18" i="87"/>
  <c r="J16" i="117"/>
  <c r="F18" i="87"/>
  <c r="F16" i="117"/>
  <c r="M30" i="84"/>
  <c r="M31" i="84" s="1"/>
  <c r="M35" i="84" s="1"/>
  <c r="I46" i="84"/>
  <c r="J18" i="117"/>
  <c r="F18" i="117"/>
  <c r="F24" i="87"/>
  <c r="I25" i="87"/>
  <c r="I24" i="87" s="1"/>
  <c r="F55" i="84"/>
  <c r="F57" i="84"/>
  <c r="J37" i="87"/>
  <c r="F26" i="117"/>
  <c r="M47" i="84"/>
  <c r="M49" i="84" s="1"/>
  <c r="K223" i="79"/>
  <c r="J71" i="85"/>
  <c r="K118" i="79"/>
  <c r="N12" i="79"/>
  <c r="N13" i="79"/>
  <c r="K13" i="79"/>
  <c r="Z26" i="87"/>
  <c r="N16" i="78"/>
  <c r="N94" i="78"/>
  <c r="S39" i="87"/>
  <c r="S42" i="87" s="1"/>
  <c r="S15" i="87"/>
  <c r="V17" i="87"/>
  <c r="S12" i="87"/>
  <c r="V14" i="87"/>
  <c r="J20" i="78"/>
  <c r="J98" i="78" s="1"/>
  <c r="W24" i="87"/>
  <c r="M19" i="68"/>
  <c r="V15" i="87"/>
  <c r="Y17" i="117"/>
  <c r="Z17" i="117" s="1"/>
  <c r="P26" i="117"/>
  <c r="C73" i="85"/>
  <c r="P46" i="87"/>
  <c r="R46" i="87" s="1"/>
  <c r="R45" i="87" s="1"/>
  <c r="Q46" i="87"/>
  <c r="Z40" i="87"/>
  <c r="Z39" i="87" s="1"/>
  <c r="W39" i="87"/>
  <c r="V15" i="117"/>
  <c r="R16" i="117"/>
  <c r="R20" i="117"/>
  <c r="Y26" i="117"/>
  <c r="W34" i="87"/>
  <c r="J69" i="85"/>
  <c r="O45" i="87"/>
  <c r="O29" i="117"/>
  <c r="O30" i="117" s="1"/>
  <c r="L49" i="85"/>
  <c r="L70" i="85"/>
  <c r="Y13" i="87"/>
  <c r="Y15" i="117"/>
  <c r="Y15" i="87"/>
  <c r="J72" i="85"/>
  <c r="W46" i="87" s="1"/>
  <c r="M47" i="85"/>
  <c r="X14" i="117"/>
  <c r="X12" i="87"/>
  <c r="W24" i="117"/>
  <c r="Y18" i="87"/>
  <c r="W14" i="117"/>
  <c r="Z13" i="87"/>
  <c r="S14" i="117"/>
  <c r="M23" i="105"/>
  <c r="M24" i="105" s="1"/>
  <c r="F12" i="87"/>
  <c r="F14" i="117"/>
  <c r="J55" i="84"/>
  <c r="J57" i="84"/>
  <c r="M16" i="87"/>
  <c r="J15" i="117"/>
  <c r="J17" i="117"/>
  <c r="I18" i="117"/>
  <c r="F20" i="117"/>
  <c r="F28" i="117"/>
  <c r="M37" i="87"/>
  <c r="J24" i="117"/>
  <c r="F72" i="85"/>
  <c r="S46" i="87" s="1"/>
  <c r="S30" i="87"/>
  <c r="S44" i="87"/>
  <c r="Y12" i="87"/>
  <c r="Y14" i="117"/>
  <c r="Z14" i="117" s="1"/>
  <c r="P45" i="87"/>
  <c r="P48" i="87" s="1"/>
  <c r="P29" i="117"/>
  <c r="P30" i="117" s="1"/>
  <c r="Q29" i="117"/>
  <c r="Q45" i="87"/>
  <c r="P28" i="117"/>
  <c r="W23" i="117"/>
  <c r="W33" i="87"/>
  <c r="S20" i="117"/>
  <c r="S28" i="117"/>
  <c r="F30" i="117"/>
  <c r="W26" i="117"/>
  <c r="K257" i="79"/>
  <c r="K258" i="79" s="1"/>
  <c r="J257" i="79"/>
  <c r="K83" i="79"/>
  <c r="K104" i="79" s="1"/>
  <c r="K113" i="79" s="1"/>
  <c r="G81" i="83"/>
  <c r="J256" i="79"/>
  <c r="I47" i="87" s="1"/>
  <c r="I45" i="87" s="1"/>
  <c r="N257" i="79"/>
  <c r="G279" i="79"/>
  <c r="J279" i="79" s="1"/>
  <c r="F17" i="87"/>
  <c r="F15" i="87"/>
  <c r="K256" i="79"/>
  <c r="K253" i="79"/>
  <c r="I52" i="68"/>
  <c r="I58" i="68" s="1"/>
  <c r="K81" i="83"/>
  <c r="G288" i="79"/>
  <c r="J47" i="87"/>
  <c r="J45" i="87" s="1"/>
  <c r="M17" i="40"/>
  <c r="J17" i="40"/>
  <c r="J48" i="85"/>
  <c r="M48" i="85" s="1"/>
  <c r="Z27" i="87" s="1"/>
  <c r="I48" i="85"/>
  <c r="V27" i="87"/>
  <c r="W29" i="117" l="1"/>
  <c r="W45" i="87"/>
  <c r="J17" i="87"/>
  <c r="J15" i="87" s="1"/>
  <c r="S29" i="117"/>
  <c r="S45" i="87"/>
  <c r="S48" i="87" s="1"/>
  <c r="W27" i="87"/>
  <c r="W19" i="117" s="1"/>
  <c r="Z19" i="117" s="1"/>
  <c r="Y20" i="117"/>
  <c r="Y28" i="117" s="1"/>
  <c r="K276" i="79"/>
  <c r="N273" i="79"/>
  <c r="J23" i="87"/>
  <c r="J21" i="87" s="1"/>
  <c r="N260" i="79"/>
  <c r="M23" i="87" s="1"/>
  <c r="F148" i="79"/>
  <c r="W18" i="87"/>
  <c r="W16" i="117"/>
  <c r="M21" i="84"/>
  <c r="M13" i="87"/>
  <c r="M12" i="87" s="1"/>
  <c r="S30" i="117"/>
  <c r="R29" i="117"/>
  <c r="Y21" i="87"/>
  <c r="Y30" i="87" s="1"/>
  <c r="Y44" i="87" s="1"/>
  <c r="Z22" i="87"/>
  <c r="Z21" i="87" s="1"/>
  <c r="W36" i="87"/>
  <c r="W42" i="87" s="1"/>
  <c r="K15" i="117"/>
  <c r="K15" i="87"/>
  <c r="J38" i="87"/>
  <c r="J36" i="87" s="1"/>
  <c r="K29" i="87"/>
  <c r="J35" i="87"/>
  <c r="K287" i="79"/>
  <c r="L287" i="79"/>
  <c r="F276" i="79"/>
  <c r="E26" i="87" s="1"/>
  <c r="E24" i="87" s="1"/>
  <c r="C84" i="83"/>
  <c r="R15" i="87"/>
  <c r="R30" i="87" s="1"/>
  <c r="E139" i="79"/>
  <c r="E148" i="79" s="1"/>
  <c r="C17" i="87"/>
  <c r="C15" i="87" s="1"/>
  <c r="C30" i="87" s="1"/>
  <c r="D279" i="79"/>
  <c r="D81" i="83"/>
  <c r="C86" i="83"/>
  <c r="F278" i="79"/>
  <c r="O39" i="87"/>
  <c r="O42" i="87" s="1"/>
  <c r="O44" i="87" s="1"/>
  <c r="J66" i="79"/>
  <c r="J69" i="79" s="1"/>
  <c r="J78" i="79" s="1"/>
  <c r="G69" i="79"/>
  <c r="G78" i="79" s="1"/>
  <c r="E58" i="68"/>
  <c r="L14" i="117"/>
  <c r="M14" i="117" s="1"/>
  <c r="B26" i="87"/>
  <c r="B24" i="87" s="1"/>
  <c r="F78" i="79"/>
  <c r="Q23" i="117"/>
  <c r="Q33" i="87"/>
  <c r="Q42" i="87" s="1"/>
  <c r="Q44" i="87" s="1"/>
  <c r="Q48" i="87" s="1"/>
  <c r="E24" i="117"/>
  <c r="E26" i="117" s="1"/>
  <c r="C26" i="117"/>
  <c r="C28" i="117" s="1"/>
  <c r="C30" i="117" s="1"/>
  <c r="R23" i="87"/>
  <c r="R21" i="87" s="1"/>
  <c r="C43" i="79"/>
  <c r="C218" i="79"/>
  <c r="F217" i="79"/>
  <c r="F218" i="79" s="1"/>
  <c r="D85" i="83"/>
  <c r="D287" i="79"/>
  <c r="F287" i="79" s="1"/>
  <c r="C38" i="87"/>
  <c r="C36" i="87" s="1"/>
  <c r="B16" i="87"/>
  <c r="B55" i="84"/>
  <c r="B57" i="84" s="1"/>
  <c r="K58" i="68"/>
  <c r="G26" i="87"/>
  <c r="G24" i="87" s="1"/>
  <c r="H84" i="83"/>
  <c r="F183" i="79"/>
  <c r="F101" i="79"/>
  <c r="F104" i="79" s="1"/>
  <c r="R20" i="87"/>
  <c r="R18" i="87" s="1"/>
  <c r="C174" i="79"/>
  <c r="C183" i="79" s="1"/>
  <c r="E279" i="79"/>
  <c r="E288" i="79" s="1"/>
  <c r="E83" i="83"/>
  <c r="D38" i="87"/>
  <c r="D36" i="87" s="1"/>
  <c r="E85" i="83"/>
  <c r="R34" i="87"/>
  <c r="R33" i="87" s="1"/>
  <c r="R42" i="87" s="1"/>
  <c r="H26" i="87"/>
  <c r="H24" i="87" s="1"/>
  <c r="I84" i="83"/>
  <c r="M84" i="83" s="1"/>
  <c r="C279" i="79"/>
  <c r="E47" i="87"/>
  <c r="E45" i="87" s="1"/>
  <c r="L84" i="83"/>
  <c r="C113" i="79"/>
  <c r="F112" i="79"/>
  <c r="F83" i="83"/>
  <c r="F286" i="79"/>
  <c r="E41" i="87" s="1"/>
  <c r="E39" i="87" s="1"/>
  <c r="E42" i="87" s="1"/>
  <c r="R43" i="87" s="1"/>
  <c r="B41" i="87"/>
  <c r="B39" i="87" s="1"/>
  <c r="E18" i="117"/>
  <c r="K98" i="78"/>
  <c r="N53" i="78"/>
  <c r="N64" i="78"/>
  <c r="N75" i="78"/>
  <c r="C33" i="87"/>
  <c r="C42" i="87" s="1"/>
  <c r="E59" i="85"/>
  <c r="R17" i="87"/>
  <c r="F277" i="79"/>
  <c r="F146" i="79"/>
  <c r="C241" i="79"/>
  <c r="E35" i="85"/>
  <c r="E29" i="84"/>
  <c r="E55" i="84" s="1"/>
  <c r="E57" i="84" s="1"/>
  <c r="E54" i="84"/>
  <c r="D43" i="83"/>
  <c r="L32" i="83"/>
  <c r="L43" i="83" s="1"/>
  <c r="V23" i="87"/>
  <c r="V21" i="87" s="1"/>
  <c r="M95" i="78"/>
  <c r="Y35" i="87" s="1"/>
  <c r="Y33" i="87" s="1"/>
  <c r="Y42" i="87" s="1"/>
  <c r="K90" i="78"/>
  <c r="W14" i="87" s="1"/>
  <c r="N85" i="78"/>
  <c r="N97" i="78" s="1"/>
  <c r="J28" i="79"/>
  <c r="G104" i="79"/>
  <c r="J146" i="79"/>
  <c r="H147" i="79"/>
  <c r="J147" i="79" s="1"/>
  <c r="J148" i="79" s="1"/>
  <c r="J165" i="79"/>
  <c r="I209" i="79"/>
  <c r="I218" i="79" s="1"/>
  <c r="F35" i="87"/>
  <c r="F33" i="87" s="1"/>
  <c r="F42" i="87" s="1"/>
  <c r="G82" i="83"/>
  <c r="K82" i="83" s="1"/>
  <c r="F38" i="87"/>
  <c r="F36" i="87" s="1"/>
  <c r="G85" i="83"/>
  <c r="J284" i="79"/>
  <c r="I38" i="87" s="1"/>
  <c r="I36" i="87" s="1"/>
  <c r="F41" i="87"/>
  <c r="F39" i="87" s="1"/>
  <c r="G87" i="83"/>
  <c r="M33" i="79"/>
  <c r="M277" i="79"/>
  <c r="M278" i="79" s="1"/>
  <c r="L29" i="87" s="1"/>
  <c r="L27" i="87" s="1"/>
  <c r="N32" i="79"/>
  <c r="I42" i="79"/>
  <c r="N58" i="79"/>
  <c r="N60" i="79" s="1"/>
  <c r="N66" i="79" s="1"/>
  <c r="N126" i="79"/>
  <c r="N266" i="79" s="1"/>
  <c r="M266" i="79"/>
  <c r="N132" i="79"/>
  <c r="N272" i="79" s="1"/>
  <c r="M142" i="79"/>
  <c r="M147" i="79" s="1"/>
  <c r="M148" i="79" s="1"/>
  <c r="M280" i="79"/>
  <c r="M282" i="79" s="1"/>
  <c r="N140" i="79"/>
  <c r="N142" i="79" s="1"/>
  <c r="N151" i="79"/>
  <c r="N256" i="79" s="1"/>
  <c r="M256" i="79"/>
  <c r="L155" i="79"/>
  <c r="N154" i="79"/>
  <c r="N155" i="79" s="1"/>
  <c r="K65" i="85"/>
  <c r="X37" i="87" s="1"/>
  <c r="G19" i="117"/>
  <c r="I19" i="117" s="1"/>
  <c r="F31" i="79"/>
  <c r="F34" i="79" s="1"/>
  <c r="F43" i="79" s="1"/>
  <c r="F249" i="79"/>
  <c r="B38" i="87"/>
  <c r="B36" i="87" s="1"/>
  <c r="B42" i="87" s="1"/>
  <c r="D41" i="87"/>
  <c r="D39" i="87" s="1"/>
  <c r="E65" i="85"/>
  <c r="B13" i="87"/>
  <c r="F29" i="83"/>
  <c r="C43" i="83"/>
  <c r="C78" i="83" s="1"/>
  <c r="C80" i="83" s="1"/>
  <c r="F65" i="83"/>
  <c r="F77" i="83"/>
  <c r="N12" i="78"/>
  <c r="N84" i="78"/>
  <c r="J277" i="79"/>
  <c r="J283" i="79"/>
  <c r="G112" i="79"/>
  <c r="J109" i="79"/>
  <c r="J241" i="79"/>
  <c r="G29" i="87"/>
  <c r="G27" i="87" s="1"/>
  <c r="H86" i="83"/>
  <c r="L86" i="83" s="1"/>
  <c r="G35" i="87"/>
  <c r="H82" i="83"/>
  <c r="L82" i="83" s="1"/>
  <c r="H287" i="79"/>
  <c r="G41" i="87"/>
  <c r="G39" i="87" s="1"/>
  <c r="H87" i="83"/>
  <c r="L87" i="83" s="1"/>
  <c r="D34" i="79"/>
  <c r="D43" i="79" s="1"/>
  <c r="N26" i="79"/>
  <c r="K28" i="79"/>
  <c r="N35" i="79"/>
  <c r="K37" i="79"/>
  <c r="K42" i="79" s="1"/>
  <c r="L68" i="79"/>
  <c r="L69" i="79" s="1"/>
  <c r="L78" i="79" s="1"/>
  <c r="N67" i="79"/>
  <c r="N68" i="79" s="1"/>
  <c r="M76" i="79"/>
  <c r="M77" i="79" s="1"/>
  <c r="M285" i="79"/>
  <c r="M286" i="79" s="1"/>
  <c r="L41" i="87" s="1"/>
  <c r="L39" i="87" s="1"/>
  <c r="M109" i="79"/>
  <c r="M112" i="79" s="1"/>
  <c r="M113" i="79" s="1"/>
  <c r="M283" i="79"/>
  <c r="M284" i="79" s="1"/>
  <c r="L38" i="87" s="1"/>
  <c r="L36" i="87" s="1"/>
  <c r="L120" i="79"/>
  <c r="N119" i="79"/>
  <c r="L130" i="79"/>
  <c r="L136" i="79" s="1"/>
  <c r="N128" i="79"/>
  <c r="N130" i="79" s="1"/>
  <c r="L173" i="79"/>
  <c r="L174" i="79" s="1"/>
  <c r="L183" i="79" s="1"/>
  <c r="N172" i="79"/>
  <c r="N173" i="79" s="1"/>
  <c r="L179" i="79"/>
  <c r="N178" i="79"/>
  <c r="N179" i="79" s="1"/>
  <c r="N182" i="79" s="1"/>
  <c r="U13" i="87"/>
  <c r="H49" i="85"/>
  <c r="I10" i="84"/>
  <c r="I11" i="84" s="1"/>
  <c r="G11" i="84"/>
  <c r="K36" i="87"/>
  <c r="K24" i="117"/>
  <c r="M24" i="117" s="1"/>
  <c r="K46" i="84"/>
  <c r="K25" i="87" s="1"/>
  <c r="M36" i="84"/>
  <c r="M46" i="84" s="1"/>
  <c r="L19" i="87"/>
  <c r="L35" i="84"/>
  <c r="L22" i="87" s="1"/>
  <c r="J23" i="117"/>
  <c r="J33" i="87"/>
  <c r="J42" i="87" s="1"/>
  <c r="F43" i="83"/>
  <c r="M55" i="68"/>
  <c r="M58" i="68" s="1"/>
  <c r="H58" i="68"/>
  <c r="D58" i="68"/>
  <c r="J104" i="79"/>
  <c r="J209" i="79"/>
  <c r="G217" i="79"/>
  <c r="J217" i="79" s="1"/>
  <c r="J244" i="79"/>
  <c r="J253" i="79" s="1"/>
  <c r="H17" i="87"/>
  <c r="I81" i="83"/>
  <c r="G23" i="87"/>
  <c r="H83" i="83"/>
  <c r="L83" i="83" s="1"/>
  <c r="J278" i="79"/>
  <c r="H41" i="87"/>
  <c r="I87" i="83"/>
  <c r="M87" i="83" s="1"/>
  <c r="H34" i="79"/>
  <c r="H43" i="79" s="1"/>
  <c r="K25" i="79"/>
  <c r="N23" i="79"/>
  <c r="N75" i="79"/>
  <c r="K76" i="79"/>
  <c r="K77" i="79" s="1"/>
  <c r="K78" i="79" s="1"/>
  <c r="N108" i="79"/>
  <c r="M264" i="79"/>
  <c r="N124" i="79"/>
  <c r="N264" i="79" s="1"/>
  <c r="L146" i="79"/>
  <c r="L147" i="79" s="1"/>
  <c r="N145" i="79"/>
  <c r="N146" i="79" s="1"/>
  <c r="L269" i="79"/>
  <c r="L270" i="79" s="1"/>
  <c r="H24" i="117"/>
  <c r="I24" i="117" s="1"/>
  <c r="M71" i="83"/>
  <c r="N44" i="83"/>
  <c r="F37" i="79"/>
  <c r="F42" i="79" s="1"/>
  <c r="E17" i="85"/>
  <c r="E49" i="85" s="1"/>
  <c r="E43" i="83"/>
  <c r="M32" i="83"/>
  <c r="M43" i="83" s="1"/>
  <c r="F56" i="83"/>
  <c r="F59" i="83" s="1"/>
  <c r="F71" i="83"/>
  <c r="G58" i="68"/>
  <c r="C58" i="68"/>
  <c r="M20" i="78"/>
  <c r="M98" i="78" s="1"/>
  <c r="J31" i="79"/>
  <c r="J34" i="79" s="1"/>
  <c r="J43" i="79" s="1"/>
  <c r="J264" i="79"/>
  <c r="J42" i="79"/>
  <c r="H69" i="79"/>
  <c r="H78" i="79" s="1"/>
  <c r="J111" i="79"/>
  <c r="I112" i="79"/>
  <c r="I113" i="79" s="1"/>
  <c r="I182" i="79"/>
  <c r="J273" i="79"/>
  <c r="H38" i="87"/>
  <c r="H36" i="87" s="1"/>
  <c r="I85" i="83"/>
  <c r="M257" i="79"/>
  <c r="M258" i="79" s="1"/>
  <c r="N258" i="79" s="1"/>
  <c r="M17" i="87" s="1"/>
  <c r="M15" i="87" s="1"/>
  <c r="M13" i="79"/>
  <c r="M34" i="79" s="1"/>
  <c r="M43" i="79" s="1"/>
  <c r="G34" i="79"/>
  <c r="G43" i="79" s="1"/>
  <c r="K31" i="79"/>
  <c r="K34" i="79" s="1"/>
  <c r="K43" i="79" s="1"/>
  <c r="I31" i="79"/>
  <c r="I34" i="79" s="1"/>
  <c r="I43" i="79" s="1"/>
  <c r="E31" i="79"/>
  <c r="E34" i="79" s="1"/>
  <c r="E43" i="79" s="1"/>
  <c r="N69" i="79"/>
  <c r="M60" i="79"/>
  <c r="M66" i="79" s="1"/>
  <c r="M69" i="79" s="1"/>
  <c r="M78" i="79" s="1"/>
  <c r="M268" i="79"/>
  <c r="M270" i="79" s="1"/>
  <c r="L103" i="79"/>
  <c r="L104" i="79" s="1"/>
  <c r="L113" i="79" s="1"/>
  <c r="N102" i="79"/>
  <c r="N103" i="79" s="1"/>
  <c r="N104" i="79" s="1"/>
  <c r="N123" i="79"/>
  <c r="N263" i="79" s="1"/>
  <c r="M263" i="79"/>
  <c r="M267" i="79"/>
  <c r="N127" i="79"/>
  <c r="N267" i="79" s="1"/>
  <c r="N133" i="79"/>
  <c r="N134" i="79"/>
  <c r="N274" i="79" s="1"/>
  <c r="N164" i="79"/>
  <c r="L182" i="79"/>
  <c r="L261" i="79"/>
  <c r="I29" i="87"/>
  <c r="I27" i="87" s="1"/>
  <c r="H29" i="87"/>
  <c r="H27" i="87" s="1"/>
  <c r="I86" i="83"/>
  <c r="M86" i="83" s="1"/>
  <c r="H35" i="87"/>
  <c r="I82" i="83"/>
  <c r="M82" i="83" s="1"/>
  <c r="G38" i="87"/>
  <c r="G36" i="87" s="1"/>
  <c r="H85" i="83"/>
  <c r="L275" i="79"/>
  <c r="L37" i="79"/>
  <c r="L42" i="79" s="1"/>
  <c r="N210" i="79"/>
  <c r="N212" i="79" s="1"/>
  <c r="N217" i="79" s="1"/>
  <c r="L243" i="79"/>
  <c r="L244" i="79" s="1"/>
  <c r="L253" i="79" s="1"/>
  <c r="N242" i="79"/>
  <c r="N243" i="79" s="1"/>
  <c r="M63" i="85"/>
  <c r="M56" i="85"/>
  <c r="M52" i="85"/>
  <c r="M20" i="85"/>
  <c r="M32" i="85" s="1"/>
  <c r="M49" i="85" s="1"/>
  <c r="J17" i="85"/>
  <c r="T34" i="87"/>
  <c r="G69" i="85"/>
  <c r="H13" i="87"/>
  <c r="H21" i="84"/>
  <c r="H81" i="83"/>
  <c r="G86" i="83"/>
  <c r="J86" i="83" s="1"/>
  <c r="L17" i="83"/>
  <c r="L23" i="83" s="1"/>
  <c r="N11" i="83"/>
  <c r="N17" i="83" s="1"/>
  <c r="N23" i="83" s="1"/>
  <c r="G47" i="87"/>
  <c r="G45" i="87" s="1"/>
  <c r="G71" i="85"/>
  <c r="F23" i="87"/>
  <c r="F21" i="87" s="1"/>
  <c r="F30" i="87" s="1"/>
  <c r="F44" i="87" s="1"/>
  <c r="F48" i="87" s="1"/>
  <c r="G83" i="83"/>
  <c r="H23" i="87"/>
  <c r="I83" i="83"/>
  <c r="L25" i="79"/>
  <c r="L31" i="79" s="1"/>
  <c r="N207" i="79"/>
  <c r="N208" i="79" s="1"/>
  <c r="N209" i="79" s="1"/>
  <c r="N218" i="79" s="1"/>
  <c r="L217" i="79"/>
  <c r="L218" i="79" s="1"/>
  <c r="N233" i="79"/>
  <c r="N235" i="79" s="1"/>
  <c r="N241" i="79" s="1"/>
  <c r="N244" i="79" s="1"/>
  <c r="N253" i="79" s="1"/>
  <c r="L252" i="79"/>
  <c r="I17" i="85"/>
  <c r="M64" i="85"/>
  <c r="M57" i="85"/>
  <c r="K47" i="85"/>
  <c r="X25" i="87" s="1"/>
  <c r="M21" i="85"/>
  <c r="K32" i="85"/>
  <c r="M22" i="84"/>
  <c r="M29" i="84" s="1"/>
  <c r="L29" i="84"/>
  <c r="L34" i="87" s="1"/>
  <c r="M34" i="87" s="1"/>
  <c r="I33" i="87"/>
  <c r="K19" i="87"/>
  <c r="K35" i="84"/>
  <c r="K51" i="84"/>
  <c r="K28" i="87" s="1"/>
  <c r="H47" i="87"/>
  <c r="H45" i="87" s="1"/>
  <c r="H71" i="85"/>
  <c r="L13" i="79"/>
  <c r="L34" i="79" s="1"/>
  <c r="L43" i="79" s="1"/>
  <c r="M241" i="79"/>
  <c r="M244" i="79" s="1"/>
  <c r="M253" i="79" s="1"/>
  <c r="L249" i="79"/>
  <c r="N248" i="79"/>
  <c r="N249" i="79" s="1"/>
  <c r="N252" i="79" s="1"/>
  <c r="I13" i="85"/>
  <c r="I49" i="85" s="1"/>
  <c r="I59" i="85"/>
  <c r="I69" i="85" s="1"/>
  <c r="M61" i="85"/>
  <c r="M65" i="85" s="1"/>
  <c r="K59" i="85"/>
  <c r="X15" i="87"/>
  <c r="X15" i="117"/>
  <c r="D70" i="85"/>
  <c r="D73" i="85" s="1"/>
  <c r="I35" i="84"/>
  <c r="K54" i="84"/>
  <c r="K40" i="87" s="1"/>
  <c r="M52" i="84"/>
  <c r="M54" i="84" s="1"/>
  <c r="J19" i="117"/>
  <c r="J27" i="87"/>
  <c r="K23" i="117"/>
  <c r="K33" i="87"/>
  <c r="K17" i="83"/>
  <c r="K23" i="83" s="1"/>
  <c r="K56" i="84"/>
  <c r="K46" i="87" s="1"/>
  <c r="N79" i="83"/>
  <c r="M56" i="84" s="1"/>
  <c r="U17" i="117"/>
  <c r="V17" i="117" s="1"/>
  <c r="U21" i="87"/>
  <c r="T39" i="87"/>
  <c r="H23" i="117"/>
  <c r="H26" i="117" s="1"/>
  <c r="H33" i="87"/>
  <c r="J77" i="83"/>
  <c r="N74" i="83"/>
  <c r="M77" i="83"/>
  <c r="N69" i="83"/>
  <c r="L71" i="83"/>
  <c r="K65" i="83"/>
  <c r="N60" i="83"/>
  <c r="N65" i="83" s="1"/>
  <c r="K56" i="83"/>
  <c r="N54" i="83"/>
  <c r="N56" i="83" s="1"/>
  <c r="N24" i="83"/>
  <c r="N29" i="83" s="1"/>
  <c r="K29" i="83"/>
  <c r="E78" i="83"/>
  <c r="E80" i="83" s="1"/>
  <c r="U18" i="87"/>
  <c r="F69" i="85"/>
  <c r="F70" i="85" s="1"/>
  <c r="F73" i="85" s="1"/>
  <c r="G23" i="117"/>
  <c r="G26" i="117" s="1"/>
  <c r="G33" i="87"/>
  <c r="G42" i="87" s="1"/>
  <c r="H35" i="84"/>
  <c r="H22" i="87" s="1"/>
  <c r="H19" i="87"/>
  <c r="H39" i="87"/>
  <c r="H25" i="117"/>
  <c r="I25" i="117" s="1"/>
  <c r="J29" i="83"/>
  <c r="J59" i="83"/>
  <c r="L77" i="83"/>
  <c r="N70" i="83"/>
  <c r="K71" i="83"/>
  <c r="N66" i="83"/>
  <c r="N71" i="83" s="1"/>
  <c r="N36" i="83"/>
  <c r="N41" i="83" s="1"/>
  <c r="K41" i="83"/>
  <c r="K43" i="83" s="1"/>
  <c r="T15" i="87"/>
  <c r="T30" i="87" s="1"/>
  <c r="U24" i="87"/>
  <c r="U18" i="117"/>
  <c r="V18" i="117" s="1"/>
  <c r="G49" i="85"/>
  <c r="H69" i="85"/>
  <c r="H70" i="85" s="1"/>
  <c r="G35" i="84"/>
  <c r="G22" i="87" s="1"/>
  <c r="G19" i="87"/>
  <c r="J17" i="83"/>
  <c r="J23" i="83" s="1"/>
  <c r="J56" i="83"/>
  <c r="K77" i="83"/>
  <c r="N72" i="83"/>
  <c r="N77" i="83" s="1"/>
  <c r="N51" i="83"/>
  <c r="N53" i="83" s="1"/>
  <c r="K53" i="83"/>
  <c r="K59" i="83" s="1"/>
  <c r="M65" i="83"/>
  <c r="M56" i="83"/>
  <c r="M59" i="83" s="1"/>
  <c r="D59" i="83"/>
  <c r="L65" i="83"/>
  <c r="L53" i="83"/>
  <c r="L59" i="83" s="1"/>
  <c r="D78" i="83"/>
  <c r="D80" i="83" s="1"/>
  <c r="I78" i="83"/>
  <c r="I80" i="83" s="1"/>
  <c r="N82" i="83" l="1"/>
  <c r="O48" i="87"/>
  <c r="R44" i="87"/>
  <c r="R48" i="87" s="1"/>
  <c r="M78" i="83"/>
  <c r="M80" i="83" s="1"/>
  <c r="F78" i="83"/>
  <c r="F80" i="83" s="1"/>
  <c r="G18" i="87"/>
  <c r="I19" i="87"/>
  <c r="I18" i="87" s="1"/>
  <c r="G16" i="117"/>
  <c r="K29" i="117"/>
  <c r="M29" i="117" s="1"/>
  <c r="K45" i="87"/>
  <c r="M46" i="87"/>
  <c r="K69" i="85"/>
  <c r="X34" i="87"/>
  <c r="H72" i="85"/>
  <c r="L71" i="85"/>
  <c r="L72" i="85" s="1"/>
  <c r="K22" i="87"/>
  <c r="K55" i="84"/>
  <c r="K57" i="84" s="1"/>
  <c r="G72" i="85"/>
  <c r="I71" i="85"/>
  <c r="I72" i="85" s="1"/>
  <c r="K71" i="85"/>
  <c r="G70" i="85"/>
  <c r="M59" i="85"/>
  <c r="M69" i="85" s="1"/>
  <c r="M70" i="85" s="1"/>
  <c r="N59" i="83"/>
  <c r="I88" i="83"/>
  <c r="I89" i="83" s="1"/>
  <c r="J218" i="79"/>
  <c r="G21" i="84"/>
  <c r="G13" i="87"/>
  <c r="H288" i="79"/>
  <c r="J287" i="79"/>
  <c r="J288" i="79" s="1"/>
  <c r="J112" i="79"/>
  <c r="N96" i="78"/>
  <c r="N86" i="78"/>
  <c r="M47" i="87"/>
  <c r="Z14" i="87"/>
  <c r="Z12" i="87" s="1"/>
  <c r="W12" i="87"/>
  <c r="F241" i="79"/>
  <c r="F244" i="79" s="1"/>
  <c r="F253" i="79" s="1"/>
  <c r="C244" i="79"/>
  <c r="C253" i="79" s="1"/>
  <c r="E69" i="85"/>
  <c r="E70" i="85" s="1"/>
  <c r="E73" i="85" s="1"/>
  <c r="M85" i="83"/>
  <c r="J84" i="83"/>
  <c r="B15" i="117"/>
  <c r="E16" i="87"/>
  <c r="E15" i="87" s="1"/>
  <c r="E30" i="87" s="1"/>
  <c r="B15" i="87"/>
  <c r="B30" i="87" s="1"/>
  <c r="B44" i="87" s="1"/>
  <c r="B48" i="87" s="1"/>
  <c r="F85" i="83"/>
  <c r="L85" i="83"/>
  <c r="K86" i="83"/>
  <c r="N86" i="83" s="1"/>
  <c r="F86" i="83"/>
  <c r="H148" i="79"/>
  <c r="M15" i="117"/>
  <c r="J26" i="87"/>
  <c r="J24" i="87" s="1"/>
  <c r="G88" i="83"/>
  <c r="G89" i="83" s="1"/>
  <c r="G21" i="87"/>
  <c r="G17" i="117"/>
  <c r="I22" i="87"/>
  <c r="I21" i="87" s="1"/>
  <c r="H16" i="117"/>
  <c r="H18" i="87"/>
  <c r="H17" i="117"/>
  <c r="H21" i="87"/>
  <c r="K78" i="83"/>
  <c r="K80" i="83" s="1"/>
  <c r="J20" i="117"/>
  <c r="K18" i="87"/>
  <c r="M19" i="87"/>
  <c r="M18" i="87" s="1"/>
  <c r="K16" i="117"/>
  <c r="X19" i="87"/>
  <c r="K49" i="85"/>
  <c r="H88" i="83"/>
  <c r="H89" i="83" s="1"/>
  <c r="J81" i="83"/>
  <c r="T23" i="117"/>
  <c r="T33" i="87"/>
  <c r="T42" i="87" s="1"/>
  <c r="T44" i="87" s="1"/>
  <c r="V34" i="87"/>
  <c r="V33" i="87" s="1"/>
  <c r="V42" i="87" s="1"/>
  <c r="N269" i="79"/>
  <c r="N165" i="79"/>
  <c r="N171" i="79" s="1"/>
  <c r="N174" i="79" s="1"/>
  <c r="N183" i="79" s="1"/>
  <c r="J113" i="79"/>
  <c r="J26" i="117"/>
  <c r="K18" i="117"/>
  <c r="M18" i="117" s="1"/>
  <c r="M25" i="87"/>
  <c r="I21" i="84"/>
  <c r="I55" i="84" s="1"/>
  <c r="I57" i="84" s="1"/>
  <c r="I13" i="87"/>
  <c r="I12" i="87" s="1"/>
  <c r="N37" i="79"/>
  <c r="N42" i="79" s="1"/>
  <c r="N280" i="79"/>
  <c r="N90" i="78"/>
  <c r="N20" i="78"/>
  <c r="N98" i="78" s="1"/>
  <c r="N147" i="79"/>
  <c r="J85" i="83"/>
  <c r="K85" i="83"/>
  <c r="N85" i="83" s="1"/>
  <c r="G113" i="79"/>
  <c r="N32" i="83"/>
  <c r="N43" i="83" s="1"/>
  <c r="D42" i="87"/>
  <c r="D44" i="87" s="1"/>
  <c r="D48" i="87" s="1"/>
  <c r="M81" i="83"/>
  <c r="N136" i="79"/>
  <c r="F81" i="83"/>
  <c r="L81" i="83"/>
  <c r="D88" i="83"/>
  <c r="D89" i="83" s="1"/>
  <c r="N278" i="79"/>
  <c r="N284" i="79"/>
  <c r="M38" i="87" s="1"/>
  <c r="M36" i="87" s="1"/>
  <c r="L55" i="84"/>
  <c r="L57" i="84" s="1"/>
  <c r="J78" i="83"/>
  <c r="J80" i="83" s="1"/>
  <c r="H42" i="87"/>
  <c r="I70" i="85"/>
  <c r="I42" i="87"/>
  <c r="V43" i="87" s="1"/>
  <c r="K83" i="83"/>
  <c r="J83" i="83"/>
  <c r="N78" i="83"/>
  <c r="N80" i="83" s="1"/>
  <c r="H55" i="84"/>
  <c r="H57" i="84" s="1"/>
  <c r="H16" i="87"/>
  <c r="W16" i="87"/>
  <c r="J49" i="85"/>
  <c r="J70" i="85" s="1"/>
  <c r="J73" i="85" s="1"/>
  <c r="M276" i="79"/>
  <c r="L26" i="87" s="1"/>
  <c r="L24" i="87" s="1"/>
  <c r="L17" i="87"/>
  <c r="L15" i="87" s="1"/>
  <c r="J182" i="79"/>
  <c r="J183" i="79" s="1"/>
  <c r="I183" i="79"/>
  <c r="N76" i="79"/>
  <c r="N77" i="79" s="1"/>
  <c r="N78" i="79" s="1"/>
  <c r="N285" i="79"/>
  <c r="L21" i="87"/>
  <c r="L17" i="117"/>
  <c r="L20" i="117" s="1"/>
  <c r="L139" i="79"/>
  <c r="L148" i="79" s="1"/>
  <c r="G218" i="79"/>
  <c r="B12" i="87"/>
  <c r="B14" i="117"/>
  <c r="E14" i="117" s="1"/>
  <c r="X36" i="87"/>
  <c r="X24" i="117"/>
  <c r="Z24" i="117" s="1"/>
  <c r="L35" i="87"/>
  <c r="M287" i="79"/>
  <c r="N33" i="79"/>
  <c r="N277" i="79"/>
  <c r="J87" i="83"/>
  <c r="K87" i="83"/>
  <c r="N87" i="83" s="1"/>
  <c r="F279" i="79"/>
  <c r="F288" i="79" s="1"/>
  <c r="C288" i="79"/>
  <c r="E88" i="83"/>
  <c r="E89" i="83" s="1"/>
  <c r="M83" i="83"/>
  <c r="F113" i="79"/>
  <c r="R23" i="117"/>
  <c r="Q26" i="117"/>
  <c r="D288" i="79"/>
  <c r="N282" i="79"/>
  <c r="M35" i="87" s="1"/>
  <c r="M33" i="87" s="1"/>
  <c r="M29" i="87"/>
  <c r="I23" i="117"/>
  <c r="I26" i="117" s="1"/>
  <c r="M55" i="84"/>
  <c r="M57" i="84" s="1"/>
  <c r="Z35" i="87"/>
  <c r="K279" i="79"/>
  <c r="K39" i="87"/>
  <c r="K42" i="87" s="1"/>
  <c r="K25" i="117"/>
  <c r="M25" i="117" s="1"/>
  <c r="M40" i="87"/>
  <c r="K19" i="117"/>
  <c r="M19" i="117" s="1"/>
  <c r="K27" i="87"/>
  <c r="M28" i="87"/>
  <c r="M27" i="87" s="1"/>
  <c r="L23" i="117"/>
  <c r="L26" i="117" s="1"/>
  <c r="L33" i="87"/>
  <c r="L42" i="87" s="1"/>
  <c r="X18" i="117"/>
  <c r="Z18" i="117" s="1"/>
  <c r="X24" i="87"/>
  <c r="Z25" i="87"/>
  <c r="Z24" i="87" s="1"/>
  <c r="L78" i="83"/>
  <c r="L80" i="83" s="1"/>
  <c r="H12" i="87"/>
  <c r="H14" i="117"/>
  <c r="L276" i="79"/>
  <c r="N109" i="79"/>
  <c r="N112" i="79" s="1"/>
  <c r="N113" i="79" s="1"/>
  <c r="N283" i="79"/>
  <c r="N25" i="79"/>
  <c r="N268" i="79"/>
  <c r="N270" i="79" s="1"/>
  <c r="L18" i="87"/>
  <c r="L16" i="117"/>
  <c r="U12" i="87"/>
  <c r="U30" i="87" s="1"/>
  <c r="U44" i="87" s="1"/>
  <c r="U14" i="117"/>
  <c r="V13" i="87"/>
  <c r="V12" i="87" s="1"/>
  <c r="V30" i="87" s="1"/>
  <c r="N120" i="79"/>
  <c r="N259" i="79"/>
  <c r="N28" i="79"/>
  <c r="N271" i="79"/>
  <c r="L47" i="87"/>
  <c r="L45" i="87" s="1"/>
  <c r="J82" i="83"/>
  <c r="N286" i="79"/>
  <c r="M41" i="87" s="1"/>
  <c r="C44" i="87"/>
  <c r="C48" i="87" s="1"/>
  <c r="F84" i="83"/>
  <c r="C88" i="83"/>
  <c r="C89" i="83" s="1"/>
  <c r="K84" i="83"/>
  <c r="N84" i="83" s="1"/>
  <c r="N287" i="79"/>
  <c r="Z37" i="87"/>
  <c r="Z36" i="87" s="1"/>
  <c r="J30" i="87"/>
  <c r="J44" i="87" s="1"/>
  <c r="J48" i="87" s="1"/>
  <c r="V44" i="87" l="1"/>
  <c r="K288" i="79"/>
  <c r="Q28" i="117"/>
  <c r="R26" i="117"/>
  <c r="R27" i="117" s="1"/>
  <c r="F88" i="83"/>
  <c r="E15" i="117"/>
  <c r="E20" i="117" s="1"/>
  <c r="R21" i="117" s="1"/>
  <c r="B20" i="117"/>
  <c r="B28" i="117" s="1"/>
  <c r="G12" i="87"/>
  <c r="G14" i="117"/>
  <c r="I14" i="117" s="1"/>
  <c r="M71" i="85"/>
  <c r="M72" i="85" s="1"/>
  <c r="M73" i="85" s="1"/>
  <c r="K72" i="85"/>
  <c r="M22" i="87"/>
  <c r="M21" i="87" s="1"/>
  <c r="K17" i="117"/>
  <c r="K21" i="87"/>
  <c r="K30" i="87" s="1"/>
  <c r="K44" i="87" s="1"/>
  <c r="K48" i="87" s="1"/>
  <c r="K70" i="85"/>
  <c r="F89" i="83"/>
  <c r="U20" i="117"/>
  <c r="U28" i="117" s="1"/>
  <c r="V14" i="117"/>
  <c r="V20" i="117" s="1"/>
  <c r="K26" i="87"/>
  <c r="K24" i="87" s="1"/>
  <c r="L279" i="79"/>
  <c r="L288" i="79" s="1"/>
  <c r="M39" i="87"/>
  <c r="M42" i="87" s="1"/>
  <c r="Z43" i="87" s="1"/>
  <c r="M279" i="79"/>
  <c r="M288" i="79" s="1"/>
  <c r="Z16" i="87"/>
  <c r="Z15" i="87" s="1"/>
  <c r="W15" i="87"/>
  <c r="W15" i="117"/>
  <c r="N139" i="79"/>
  <c r="N148" i="79" s="1"/>
  <c r="T26" i="117"/>
  <c r="V23" i="117"/>
  <c r="X16" i="117"/>
  <c r="X18" i="87"/>
  <c r="X30" i="87" s="1"/>
  <c r="Z19" i="87"/>
  <c r="Z18" i="87" s="1"/>
  <c r="J28" i="117"/>
  <c r="G16" i="87"/>
  <c r="G55" i="84"/>
  <c r="G57" i="84" s="1"/>
  <c r="I73" i="85"/>
  <c r="Y46" i="87"/>
  <c r="L73" i="85"/>
  <c r="M45" i="87"/>
  <c r="I16" i="117"/>
  <c r="N31" i="79"/>
  <c r="N34" i="79" s="1"/>
  <c r="N43" i="79" s="1"/>
  <c r="L30" i="87"/>
  <c r="L44" i="87" s="1"/>
  <c r="L48" i="87" s="1"/>
  <c r="H15" i="87"/>
  <c r="H30" i="87" s="1"/>
  <c r="H44" i="87" s="1"/>
  <c r="H48" i="87" s="1"/>
  <c r="H15" i="117"/>
  <c r="H20" i="117" s="1"/>
  <c r="H28" i="117" s="1"/>
  <c r="H30" i="117" s="1"/>
  <c r="N83" i="83"/>
  <c r="K26" i="117"/>
  <c r="M88" i="83"/>
  <c r="M89" i="83" s="1"/>
  <c r="J88" i="83"/>
  <c r="J89" i="83" s="1"/>
  <c r="M16" i="117"/>
  <c r="W30" i="87"/>
  <c r="W44" i="87" s="1"/>
  <c r="G73" i="85"/>
  <c r="T46" i="87"/>
  <c r="U46" i="87"/>
  <c r="H73" i="85"/>
  <c r="L28" i="117"/>
  <c r="L30" i="117" s="1"/>
  <c r="L88" i="83"/>
  <c r="L89" i="83" s="1"/>
  <c r="N81" i="83"/>
  <c r="N88" i="83" s="1"/>
  <c r="N89" i="83" s="1"/>
  <c r="M23" i="117"/>
  <c r="M26" i="117" s="1"/>
  <c r="I17" i="117"/>
  <c r="N276" i="79"/>
  <c r="M26" i="87" s="1"/>
  <c r="M24" i="87" s="1"/>
  <c r="R31" i="87"/>
  <c r="E44" i="87"/>
  <c r="E48" i="87" s="1"/>
  <c r="Z30" i="87"/>
  <c r="X33" i="87"/>
  <c r="X42" i="87" s="1"/>
  <c r="X23" i="117"/>
  <c r="Z34" i="87"/>
  <c r="Z33" i="87" s="1"/>
  <c r="Z42" i="87" s="1"/>
  <c r="K88" i="83"/>
  <c r="K89" i="83" s="1"/>
  <c r="U45" i="87" l="1"/>
  <c r="U48" i="87" s="1"/>
  <c r="U29" i="117"/>
  <c r="T45" i="87"/>
  <c r="T48" i="87" s="1"/>
  <c r="T29" i="117"/>
  <c r="V29" i="117" s="1"/>
  <c r="V46" i="87"/>
  <c r="V45" i="87" s="1"/>
  <c r="Z16" i="117"/>
  <c r="X20" i="117"/>
  <c r="X28" i="117" s="1"/>
  <c r="Q30" i="117"/>
  <c r="R30" i="117" s="1"/>
  <c r="R28" i="117"/>
  <c r="X26" i="117"/>
  <c r="Z26" i="117" s="1"/>
  <c r="Z23" i="117"/>
  <c r="G15" i="87"/>
  <c r="G30" i="87" s="1"/>
  <c r="G44" i="87" s="1"/>
  <c r="G48" i="87" s="1"/>
  <c r="I16" i="87"/>
  <c r="I15" i="87" s="1"/>
  <c r="I30" i="87" s="1"/>
  <c r="G15" i="117"/>
  <c r="Z27" i="117"/>
  <c r="Y29" i="117"/>
  <c r="Y30" i="117" s="1"/>
  <c r="Y45" i="87"/>
  <c r="Y48" i="87" s="1"/>
  <c r="J30" i="117"/>
  <c r="Z15" i="117"/>
  <c r="Z20" i="117" s="1"/>
  <c r="W20" i="117"/>
  <c r="W28" i="117" s="1"/>
  <c r="U30" i="117"/>
  <c r="M17" i="117"/>
  <c r="M20" i="117" s="1"/>
  <c r="K20" i="117"/>
  <c r="K28" i="117" s="1"/>
  <c r="K30" i="117" s="1"/>
  <c r="V48" i="87"/>
  <c r="W48" i="87"/>
  <c r="V26" i="117"/>
  <c r="V27" i="117" s="1"/>
  <c r="T28" i="117"/>
  <c r="M30" i="87"/>
  <c r="X44" i="87"/>
  <c r="X46" i="87"/>
  <c r="K73" i="85"/>
  <c r="E28" i="117"/>
  <c r="B30" i="117"/>
  <c r="E30" i="117" s="1"/>
  <c r="N279" i="79"/>
  <c r="N288" i="79" s="1"/>
  <c r="X45" i="87" l="1"/>
  <c r="X29" i="117"/>
  <c r="Z29" i="117" s="1"/>
  <c r="Z46" i="87"/>
  <c r="Z45" i="87" s="1"/>
  <c r="Z21" i="117"/>
  <c r="M30" i="117"/>
  <c r="X30" i="117"/>
  <c r="X48" i="87"/>
  <c r="M44" i="87"/>
  <c r="M48" i="87" s="1"/>
  <c r="Z31" i="87"/>
  <c r="Z44" i="87"/>
  <c r="M28" i="117"/>
  <c r="G20" i="117"/>
  <c r="G28" i="117" s="1"/>
  <c r="I15" i="117"/>
  <c r="I20" i="117" s="1"/>
  <c r="V21" i="117" s="1"/>
  <c r="T30" i="117"/>
  <c r="V30" i="117" s="1"/>
  <c r="V28" i="117"/>
  <c r="W30" i="117"/>
  <c r="Z30" i="117" s="1"/>
  <c r="Z28" i="117"/>
  <c r="V31" i="87"/>
  <c r="I44" i="87"/>
  <c r="I48" i="87" s="1"/>
  <c r="G30" i="117" l="1"/>
  <c r="I30" i="117" s="1"/>
  <c r="I28" i="117"/>
  <c r="Z48" i="87"/>
</calcChain>
</file>

<file path=xl/sharedStrings.xml><?xml version="1.0" encoding="utf-8"?>
<sst xmlns="http://schemas.openxmlformats.org/spreadsheetml/2006/main" count="1420" uniqueCount="402">
  <si>
    <t>Önkormányzati vagyonnal való gazdálkodással kapcsolatos feladatok</t>
  </si>
  <si>
    <t>Közvilágítás</t>
  </si>
  <si>
    <t>Háziorvosi alapellátás</t>
  </si>
  <si>
    <t xml:space="preserve">Ifjuság-egészségügyi gondozás </t>
  </si>
  <si>
    <t>Közterület rendjének fenntartása</t>
  </si>
  <si>
    <t>költségvetési intézményeinek</t>
  </si>
  <si>
    <t>Intézmények összesen</t>
  </si>
  <si>
    <t>I. Személyi juttatások</t>
  </si>
  <si>
    <t>III. Dologi kiadások</t>
  </si>
  <si>
    <t xml:space="preserve">Cegléd Város Önkormányzata  </t>
  </si>
  <si>
    <t xml:space="preserve">összesített </t>
  </si>
  <si>
    <t>Cegléd Város Önkormányzata</t>
  </si>
  <si>
    <t>Kiadások</t>
  </si>
  <si>
    <t>Megnevezés</t>
  </si>
  <si>
    <t>Összesen</t>
  </si>
  <si>
    <t>Dologi kiadások</t>
  </si>
  <si>
    <t>Egyéb felhalmozási célú kiadások</t>
  </si>
  <si>
    <t>Széchenyi úti óvoda</t>
  </si>
  <si>
    <t xml:space="preserve"> Pesti úti óvoda</t>
  </si>
  <si>
    <t xml:space="preserve"> Lövész utcai óvoda</t>
  </si>
  <si>
    <t>Pesti úti óvoda</t>
  </si>
  <si>
    <t>Lövész utcai óvoda</t>
  </si>
  <si>
    <t>A. Finanszírozás</t>
  </si>
  <si>
    <t>Bevételek</t>
  </si>
  <si>
    <t>Működési mérleg</t>
  </si>
  <si>
    <t>Felhalmozási mérleg</t>
  </si>
  <si>
    <t xml:space="preserve">Cegléd Város Önkormányzata </t>
  </si>
  <si>
    <t>Cegléd Város Önkormányzata költségvetési intézményeinek</t>
  </si>
  <si>
    <t>Kossuth Múzeum</t>
  </si>
  <si>
    <t>Ceglédi Közös Önkormányzati Hivatal</t>
  </si>
  <si>
    <t>Eredeti előirányzat</t>
  </si>
  <si>
    <t xml:space="preserve">Kötelező </t>
  </si>
  <si>
    <t xml:space="preserve">Önként </t>
  </si>
  <si>
    <t xml:space="preserve">Feladat </t>
  </si>
  <si>
    <t xml:space="preserve">Munkaadókat terhelő járulékok és szociális hozzájárulási adó                                                                            </t>
  </si>
  <si>
    <t>Beruházások</t>
  </si>
  <si>
    <t>Felújítások</t>
  </si>
  <si>
    <t>I. Egyéb működési célú támogatások államháztartáson belülre</t>
  </si>
  <si>
    <t>II. Egyéb működési célú támogatások államháztartáson kívülre</t>
  </si>
  <si>
    <t xml:space="preserve">államháztartáson belülre és kívülre  </t>
  </si>
  <si>
    <t>Helyi önkormányzatok működésének általános támogatása</t>
  </si>
  <si>
    <t>Települési önkormányzatok egyes köznevelési feladatainak támogatása</t>
  </si>
  <si>
    <t>Települési önkormányzatok kulturális feladatainak támogatása</t>
  </si>
  <si>
    <t>Felhalmozási célú önkormányzati támogatások</t>
  </si>
  <si>
    <t>Egyéb felhalmozási célú támogatások bevételei államháztartáson belülről</t>
  </si>
  <si>
    <t>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</si>
  <si>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</si>
  <si>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</si>
  <si>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</si>
  <si>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</si>
  <si>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</si>
  <si>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I. Önkormányzatok működési támogatásai</t>
  </si>
  <si>
    <t>III. Felhalmozási célú támogatások államháztartáson belülről</t>
  </si>
  <si>
    <t>VI.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</si>
  <si>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</si>
  <si>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</si>
  <si>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</si>
  <si>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</si>
  <si>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</si>
  <si>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Egyéb működési célú átvett pénzeszközök</t>
  </si>
  <si>
    <t>Felhalmozási célú garancia- és kezességvállalásból származó megtérülések államháztartáson kívülről</t>
  </si>
  <si>
    <t>Felhalmozási célú visszatérítendő támogatások, kölcsönök visszatérülése államháztartáson kívülről</t>
  </si>
  <si>
    <t>Egyéb felhalmozási célú átvett pénzeszközök</t>
  </si>
  <si>
    <t>VII. Felhalmozási bevételek</t>
  </si>
  <si>
    <t>VIII. Működési célú átvett pénzeszközök</t>
  </si>
  <si>
    <t xml:space="preserve">IX. Felhalmozási célú átvett pénzeszközök </t>
  </si>
  <si>
    <t>Egyéb működési célú támogatások bevételei államháztartáson belülről</t>
  </si>
  <si>
    <t>Önkormányzatok elszámolásai a központi költségvetéssel</t>
  </si>
  <si>
    <t xml:space="preserve">Egyéb közhatalmi bevételek </t>
  </si>
  <si>
    <t>II. Működési célú támogatások államháztartáson belülről</t>
  </si>
  <si>
    <t xml:space="preserve">III. Termékek és szolgáltatások adói </t>
  </si>
  <si>
    <t>IV. Közhatalmi bevételek</t>
  </si>
  <si>
    <t>V. Működési bevételek</t>
  </si>
  <si>
    <t>VI. Működési célú átvett pénzeszközök</t>
  </si>
  <si>
    <t>VII. Felhalmozási célú támogatások államháztartáson belülről</t>
  </si>
  <si>
    <t>VIII. Felhalmozási bevételek</t>
  </si>
  <si>
    <t>B.) Felhalmozási bevétel összesen (VII.+VIII.+IX.)</t>
  </si>
  <si>
    <t>D.) Finanszírozási bevételek</t>
  </si>
  <si>
    <t>E.) Bevétel összesen (=C.)+D.))</t>
  </si>
  <si>
    <t>C.) Bevétel főösszege (=A.)+B.))</t>
  </si>
  <si>
    <t>a.) Önkormányzat</t>
  </si>
  <si>
    <t>b.) Intézmények</t>
  </si>
  <si>
    <t xml:space="preserve">XI. Munkaadókat terhelő járulékok és szociális hozzájárulási adó                                                                            </t>
  </si>
  <si>
    <t>XII. Dologi kiadások</t>
  </si>
  <si>
    <t>XIII. Ellátottak pénzbeli juttatásai</t>
  </si>
  <si>
    <t>XIV. Egyéb működési célú kiadások</t>
  </si>
  <si>
    <t>F.) Működési kiadás összesen (=X.+…+XIV.)</t>
  </si>
  <si>
    <t>XV. Beruházások</t>
  </si>
  <si>
    <t>XVI. Felújítások</t>
  </si>
  <si>
    <t>XVII. Egyéb felhalmozási célú kiadások</t>
  </si>
  <si>
    <t>G.) Felhalmozási kiadás összesen (=XV.+XVI.+XVII.)</t>
  </si>
  <si>
    <t>H.) Kiadás főösszege (=F.)+G.))</t>
  </si>
  <si>
    <t>J.) Kiadás összesen (H.)+I.))</t>
  </si>
  <si>
    <t>Üdülői szálláshely-szolgáltatás és étkeztetés</t>
  </si>
  <si>
    <t>Önkormányzatok és önkormányzati hivatalok jogalkotó és általános igazgatási tevékenysége</t>
  </si>
  <si>
    <t>Hulladékgazdálkodási igazgatás</t>
  </si>
  <si>
    <t>Szennyvízcsatorna építése, fenntartása, üzemeltetése</t>
  </si>
  <si>
    <t>Sportlétesítmények, edzőtáborok működtetése és fejlesztése</t>
  </si>
  <si>
    <t>IV. Termékek és szolgáltatások adói</t>
  </si>
  <si>
    <t>V. Közhatalmi bevételek</t>
  </si>
  <si>
    <t>B.) Finanszírozási bevételek</t>
  </si>
  <si>
    <t>C.) Önkormányzat bevételei összesen (=A.)+B.))</t>
  </si>
  <si>
    <t>A.) Költségvetési bevételek (=II.+III.+V.+…+IX.)</t>
  </si>
  <si>
    <t>II. Működési célú támogatások államháztartáson belülről (I.+II.)</t>
  </si>
  <si>
    <t>Gyermekvédelmi pénzbeli és természetbeni ellátások</t>
  </si>
  <si>
    <t>X. Személyi juttatások</t>
  </si>
  <si>
    <t>Személyi juttatások</t>
  </si>
  <si>
    <t xml:space="preserve">II. Munkaadókat terhelő járulékok és szociális hozzájárulási adó                                                                            </t>
  </si>
  <si>
    <t>Zöldterület-kezelés</t>
  </si>
  <si>
    <t>Város-, községgazdálkodási egyéb szolgáltatások</t>
  </si>
  <si>
    <t>Egyéb szociális pénzbeli és természetbeni ellátások, támogatások</t>
  </si>
  <si>
    <t>IV. Ellátottak pénzbeli juttatásai</t>
  </si>
  <si>
    <t>V. Egyéb működési célú kiadások</t>
  </si>
  <si>
    <t>Versenysport- és utánpótlás-nevelési tevékenység és támogatása</t>
  </si>
  <si>
    <t>Civil szervezetek működési támogatása</t>
  </si>
  <si>
    <t>Civil szervezetek programtámogatása</t>
  </si>
  <si>
    <t>A.) Működési kiadás összesen (=I.+…+V.)</t>
  </si>
  <si>
    <t>VI. Beruházások</t>
  </si>
  <si>
    <t>VII. Felújítások</t>
  </si>
  <si>
    <t>VIII. Egyéb felhalmozási célú kiadások</t>
  </si>
  <si>
    <t>B.) Felhalmozási kiadás összesen (=VI.+VII.+VIII.)</t>
  </si>
  <si>
    <t>C.) Kiadási főösszeg (=A.)+B.))</t>
  </si>
  <si>
    <t>I.) Finanszírozási kiadások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</si>
  <si>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</si>
  <si>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</si>
  <si>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</si>
  <si>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</si>
  <si>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</si>
  <si>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</si>
  <si>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</si>
  <si>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</si>
  <si>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</si>
  <si>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</si>
  <si>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</si>
  <si>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c.) ebből Tartalékok:</t>
  </si>
  <si>
    <t>Közutak, hidak, alagutak üzemeltetése, fenntartása</t>
  </si>
  <si>
    <t>Belföldi finanszírozás kiadásai</t>
  </si>
  <si>
    <t>D.) Finanszírozási kiadások</t>
  </si>
  <si>
    <t>Működési költségvetési egyenleg (=A.)-F.))</t>
  </si>
  <si>
    <t>Felhalmozási költségvetési egyenleg (=B.)-G.))</t>
  </si>
  <si>
    <t>9. melléklet a ../.... (... ...) önkormányzati rendelethez</t>
  </si>
  <si>
    <t>A.) Működési bevétel összesen (=II.+IV.+V.+VI.)</t>
  </si>
  <si>
    <t>Mezőgazdasági támogatások</t>
  </si>
  <si>
    <t>Állam-igazgatási</t>
  </si>
  <si>
    <t>Önkormányzatok funkcióra nem sorolható bevételei államháztartáson kívülről</t>
  </si>
  <si>
    <t>Készletértékesítés ellenértéke</t>
  </si>
  <si>
    <t>Közvetített szolgáltatások ellenértéke</t>
  </si>
  <si>
    <t>Befektetett pénzügyi eszközökből származó bevételek</t>
  </si>
  <si>
    <t>Egyéb kapott (járó) kamatok és kamatjellegű bevételek</t>
  </si>
  <si>
    <t>Kamatbevételek és más nyereségjellegű bevételek (=41+42)</t>
  </si>
  <si>
    <t>Részesedésekből származó pénzügyi műveletek bevételei</t>
  </si>
  <si>
    <t>Más egyéb pénzügyi műveletek bevételei</t>
  </si>
  <si>
    <t>Egyéb pénzügyi műveletek bevételei (=44+45)</t>
  </si>
  <si>
    <t>Biztosító által fizetett kártérítés</t>
  </si>
  <si>
    <t>Települési önkormányzatok szociális gyermekjóléti és gyermekétkeztetési feladatainak támogatása</t>
  </si>
  <si>
    <t>Működési célú költségvetési támogatások és kiegészítő támogatások</t>
  </si>
  <si>
    <t>Elszámolásból származó bevételek</t>
  </si>
  <si>
    <t>Önkormányzatok működési támogatásai (=01+…+06)</t>
  </si>
  <si>
    <t>Elvonások és befizetések bevételei</t>
  </si>
  <si>
    <t>Működési célú garancia- és kezességvállalásból származó megtérülések államháztartáson belülről</t>
  </si>
  <si>
    <t>Működési célú visszatérítendő támogatások, kölcsönök visszatérülése államháztartáson belülről</t>
  </si>
  <si>
    <t>Működési célú visszatérítendő támogatások, kölcsönök igénybevétele államháztartáson belülről</t>
  </si>
  <si>
    <t>Működési célú támogatások államháztartáson belülről (=07+…+12)</t>
  </si>
  <si>
    <t>Felhalmozási célú garancia- és kezességvállalásból származó megtérülések államháztartáson belülről</t>
  </si>
  <si>
    <t>Felhalmozási célú visszatérítendő támogatások, kölcsönök visszatérülése államháztartáson belülről</t>
  </si>
  <si>
    <t>Felhalmozási célú visszatérítendő támogatások, kölcsönök igénybevétele államháztartáson belülről</t>
  </si>
  <si>
    <t>Felhalmozási célú támogatások államháztartáson belülről (=14+…+18)</t>
  </si>
  <si>
    <t>Magánszemélyek jövedelemadói</t>
  </si>
  <si>
    <t xml:space="preserve">Társaságok jövedelemadói </t>
  </si>
  <si>
    <t>Jövedelemadók (=20+21)</t>
  </si>
  <si>
    <t>Szociális hozzájárulási adó és járulékok</t>
  </si>
  <si>
    <t>Bérhez és foglalkoztatáshoz kapcsolódó adók</t>
  </si>
  <si>
    <t xml:space="preserve">Vagyoni tipusú adók </t>
  </si>
  <si>
    <t xml:space="preserve">Értékesítési és forgalmi adók </t>
  </si>
  <si>
    <t xml:space="preserve">Fogyasztási adók </t>
  </si>
  <si>
    <t xml:space="preserve">Pénzügyi monopóliumok nyereségét terhelő adók </t>
  </si>
  <si>
    <t>Gépjárműadók</t>
  </si>
  <si>
    <t xml:space="preserve">Egyéb áruhasználati és szolgáltatási adók </t>
  </si>
  <si>
    <t xml:space="preserve">Termékek és szolgáltatások adói (=26+…+30) </t>
  </si>
  <si>
    <t>Közhatalmi bevételek (=22+...+25+31+32)</t>
  </si>
  <si>
    <t>Működési bevételek (=34+…+40+43+46+...+48)</t>
  </si>
  <si>
    <t>Felhalmozási bevételek (=50+…+54)</t>
  </si>
  <si>
    <t>Működési célú garancia- és kezességvállalásból származó megtérülések államháztartáson kívülről</t>
  </si>
  <si>
    <t>Működési célú visszatérítendő támogatások, kölcsönök visszatérülése az Európai Uniótól</t>
  </si>
  <si>
    <t>Működési célú visszatérítendő támogatások, kölcsönök visszatérülése kormányoktól és más nemzetközi szervezetektől</t>
  </si>
  <si>
    <t>Működési célú visszatérítendő támogatások, kölcsönök visszatérülése államháztartáson kívülről</t>
  </si>
  <si>
    <t>Működési célú átvett pénzeszközök (=56+…+60)</t>
  </si>
  <si>
    <t>Felhalmozási célú visszatérítendő támogatások, kölcsönök visszatérülése az Európai Uniótól</t>
  </si>
  <si>
    <t>Felhalmozási célú visszatérítendő támogatások, kölcsönök visszatérülése kormányoktól és más nemzetközi szervezetektől</t>
  </si>
  <si>
    <t>Felhalmozási célú átvett pénzeszközök (=62+…+66)</t>
  </si>
  <si>
    <t>Költségvetési bevételek (=13+19+33+49+55+61+67)</t>
  </si>
  <si>
    <t>Sorszám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</si>
  <si>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</si>
  <si>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</si>
  <si>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</si>
  <si>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</si>
  <si>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</si>
  <si>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</si>
  <si>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</si>
  <si>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</si>
  <si>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</si>
  <si>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</si>
  <si>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</si>
  <si>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</si>
  <si>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</si>
  <si>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</si>
  <si>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</si>
  <si>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</si>
  <si>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</si>
  <si>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</si>
  <si>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</si>
  <si>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</si>
  <si>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</si>
  <si>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</si>
  <si>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</si>
  <si>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</si>
  <si>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</si>
  <si>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</si>
  <si>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</si>
  <si>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</si>
  <si>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</si>
  <si>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</si>
  <si>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</si>
  <si>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</si>
  <si>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</si>
  <si>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</si>
  <si>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</si>
  <si>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</si>
  <si>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</si>
  <si>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</si>
  <si>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</si>
  <si>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</si>
  <si>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</si>
  <si>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</si>
  <si>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</si>
  <si>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</si>
  <si>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</si>
  <si>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</si>
  <si>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</si>
  <si>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</si>
  <si>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</si>
  <si>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</si>
  <si>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</si>
  <si>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</si>
  <si>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</si>
  <si>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</si>
  <si>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</si>
  <si>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</si>
  <si>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</si>
  <si>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</si>
  <si>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</si>
  <si>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</si>
  <si>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</si>
  <si>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</si>
  <si>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</si>
  <si>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</si>
  <si>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</si>
  <si>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</si>
  <si>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</si>
  <si>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Finanszírozási bevételek</t>
  </si>
  <si>
    <t>Önkormányzat bevételei összesen (=68+69)</t>
  </si>
  <si>
    <t>79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</si>
  <si>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</si>
  <si>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</si>
  <si>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</si>
  <si>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</si>
  <si>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Felhalmozási bevételek</t>
  </si>
  <si>
    <t>Működési célú átvett pénzeszközök</t>
  </si>
  <si>
    <t>Felhalmozási célú átvett pénzeszközök</t>
  </si>
  <si>
    <t>Intézmények költségvetési bevételei összesen (=71+…77)</t>
  </si>
  <si>
    <t>Költségvetési kiadások összesen:</t>
  </si>
  <si>
    <t>1</t>
  </si>
  <si>
    <t>Működési célú támogatások államháztartáson belülről (=02)</t>
  </si>
  <si>
    <t>Közhatalmi bevételek (=04)</t>
  </si>
  <si>
    <t>Működési bevételek (=06+…+12+15+18+19+20)</t>
  </si>
  <si>
    <t>Működési célú átvett pénzeszközök (=22)</t>
  </si>
  <si>
    <t>Működési bevétel összesen (=03+05+21+23)</t>
  </si>
  <si>
    <t>Felhalmozási célú támogatások államháztartáson belülről (=25+26)</t>
  </si>
  <si>
    <t>Felhalmozási bevételek (=28)</t>
  </si>
  <si>
    <t>Felhalmozási célú átvett pénzeszközök (=30)</t>
  </si>
  <si>
    <t>Felhalmozási bevétel összesen (=27+29+31)</t>
  </si>
  <si>
    <t>Bevétel összesen (=01+24+32)</t>
  </si>
  <si>
    <t>2</t>
  </si>
  <si>
    <t>3</t>
  </si>
  <si>
    <t>4</t>
  </si>
  <si>
    <t>5</t>
  </si>
  <si>
    <t>6</t>
  </si>
  <si>
    <t>7</t>
  </si>
  <si>
    <t>8</t>
  </si>
  <si>
    <t>9</t>
  </si>
  <si>
    <t>Kamatbevételek és más nyereségjellegű bevételek (13+14)</t>
  </si>
  <si>
    <t>Egyéb pénzügyi műveletek bevételei (16+17)</t>
  </si>
  <si>
    <t>Ellátottak pénzbeli juttatásai</t>
  </si>
  <si>
    <t>Egyéb működési célú kiadások</t>
  </si>
  <si>
    <t>adatok forintban</t>
  </si>
  <si>
    <t>III. Egyéb működési célú visszatérítendő támogatások államháztartáson kívülre</t>
  </si>
  <si>
    <t>Ceglédi Városi Könyvtár</t>
  </si>
  <si>
    <t>Egyéb felhalmozási célú kiadások összesen</t>
  </si>
  <si>
    <t>Bölcsődei és Védőnői Igazgatóság</t>
  </si>
  <si>
    <t>Területfejlesztés igazgatása</t>
  </si>
  <si>
    <t xml:space="preserve">2019. évi tartalékai </t>
  </si>
  <si>
    <t>2019. évi összesített egyéb felhalmozási célú kiadásai</t>
  </si>
  <si>
    <t xml:space="preserve">2019. évi egyéb működési célú támogatásai </t>
  </si>
  <si>
    <t>2019. évi kiadásai</t>
  </si>
  <si>
    <t>2019. évi bevételei</t>
  </si>
  <si>
    <t>2019. évi kiadásai kormányzati funkciónként</t>
  </si>
  <si>
    <t>E.) Kiadás összesen (=C.)+D.))</t>
  </si>
  <si>
    <t>2019. évi bevételei kormányzati funkciónként</t>
  </si>
  <si>
    <t>2019. évi bevételei forrásonként</t>
  </si>
  <si>
    <t>Mindösszesen: (=70+78)</t>
  </si>
  <si>
    <t>2019. évi költségvetési mérlege</t>
  </si>
  <si>
    <t>2019. évi összesített költségvetési mérlege</t>
  </si>
  <si>
    <t>ebből: Tartalékok</t>
  </si>
  <si>
    <t>Tartalékok összesen</t>
  </si>
  <si>
    <t>Cegléd Város Roma Nemzetiségi Önkormányzata</t>
  </si>
  <si>
    <t xml:space="preserve">CTKT - állami támogatás </t>
  </si>
  <si>
    <t>CTKT - önkormányzati támogatás (36.867 Ft x 10 Ft/lakos)</t>
  </si>
  <si>
    <t>CTKT - önkormányzati támogatás (CKSZSZ Gyermekjóléti Kp.)</t>
  </si>
  <si>
    <t>Intézményi NEAK támogatás (BÖVI)</t>
  </si>
  <si>
    <t>Pest Megyei Katasztrófavédelmi Igazgatóság Cegléd Kirendelts</t>
  </si>
  <si>
    <t>Pest Megyei Rendőr-főkapitányság Ceglédi Rendőrkapitányság</t>
  </si>
  <si>
    <t>"Ceglédiek a Ceglédiekért" Közalapítvány - működési támogatás</t>
  </si>
  <si>
    <t>Ceglédi Városfejlesztési Kft. - támogatás</t>
  </si>
  <si>
    <t xml:space="preserve">iskolaorvosi ellátás </t>
  </si>
  <si>
    <t>Környezetvédelmi alap</t>
  </si>
  <si>
    <t>Magyar Vöröskereszt Pest Megyei Szervezete - utcai szociális munka</t>
  </si>
  <si>
    <t>városi tanulmányi ösztöndíj</t>
  </si>
  <si>
    <t>Bizottsági keret - GB</t>
  </si>
  <si>
    <t>Bizottsági keret - JÜP</t>
  </si>
  <si>
    <t>Bizottsági keret - KON</t>
  </si>
  <si>
    <t>Ceglédi Kék Cápák SE női kézilabda NB II.</t>
  </si>
  <si>
    <t>Ceglédi Kézilabda Klub Sport Egyesület</t>
  </si>
  <si>
    <t>Ceglédi Kosárlabda Egyesület</t>
  </si>
  <si>
    <t>Civil szervezetek támogatása</t>
  </si>
  <si>
    <t>CVSE - 1-2. oszt. ált.isk. úszásoktatás</t>
  </si>
  <si>
    <t>CVSE - szakosztályi támogatás</t>
  </si>
  <si>
    <t>Falugondnoki egyesület támogatása</t>
  </si>
  <si>
    <t>Sportcélú támogatások</t>
  </si>
  <si>
    <t>polgárőr egyesületek támogatása</t>
  </si>
  <si>
    <t>Tour de Hongrie - 2019. évi szakasz rajt helyszín - 277/2018. (X. 18.) Ök. Hat.</t>
  </si>
  <si>
    <t>Ceglédi Sportcsarnok Kft. - pótbefizetés</t>
  </si>
  <si>
    <t>Ceglédi Termálfürdő Üzemeltető Kft. - pótbefizetés</t>
  </si>
  <si>
    <t xml:space="preserve">Ceglédi TV Közhasznú Nonprofit Kft. - pótbefizetés </t>
  </si>
  <si>
    <t xml:space="preserve">XIII. felnőtt háziorvosi körzet helyettesítési díj </t>
  </si>
  <si>
    <t xml:space="preserve">Kossuth Művelődési Központ Nonprofit Kulturális Kft. - támogatás </t>
  </si>
  <si>
    <t>VÁRVAG Nonprofit Közhasznú Kft. - támogatás - közfoglalkoztatás</t>
  </si>
  <si>
    <t>VÁRVAG Nonprofit Közhasznú Kft. - támogatás - vezetés irányítás</t>
  </si>
  <si>
    <t>Kisebbségekért - Pro Minoritate - (Csángó bál)</t>
  </si>
  <si>
    <t>IRMÁK - fogyatékos személyek nappali ellátásához kapcsolódó támogatás</t>
  </si>
  <si>
    <t>Gerje Sport Kft. - (2018/2019. NBI/A; U11)</t>
  </si>
  <si>
    <t>Ceglédi Elefántkölykök Kosárlabda Klub - (2018/2019.)</t>
  </si>
  <si>
    <t>bursa hungarica - 155/2018. (V. 24.) ök. hat.</t>
  </si>
  <si>
    <t xml:space="preserve">NEAK iskolaorvosi ellátás - (Losontzi EGYMI) </t>
  </si>
  <si>
    <t>Magyar Máltai Szeretetszolgálat Egesület-Tanyagondnoki szolgálat</t>
  </si>
  <si>
    <t>Általános tartalék</t>
  </si>
  <si>
    <t>háziorvosok nyugdíjazása esetén tartalék önkormányzati működtetésre</t>
  </si>
  <si>
    <t>ingatlan vásárlások/visszavásárlások, ingatlan felújítások (Ceglédi GULAG GUPVI emlékhely 2631/59 hrsz; Nagykőrös - Cegléd kerékpárút; Balatonszárszói tábor; Bocskai út; Dózsa Gy. u.; Ölyv u., Szennyvíztelep bővítés, hulladéklerakó bővítés; stb.)</t>
  </si>
  <si>
    <t>Pályázati keret</t>
  </si>
  <si>
    <t>Tervezési keret</t>
  </si>
  <si>
    <t>vis maior (belvíz) pályázathoz önerő</t>
  </si>
  <si>
    <t>egyéb beruházási, felújítási önerő keret</t>
  </si>
  <si>
    <t>2017/2 hrsz sportcsarnok és 2241 hrsz közterület Ceglédi Gál József Sportcsarnok bővítése és felújítása TAO - Ceglédi Kék Cápák Sport Egyesület - (berendezések, felszerelések) - 116/2018. (IV. 19.) Ök.hat.</t>
  </si>
  <si>
    <t>Gál József Sportcs. bőv. és felúj.-TAO-Ceglédi Kosárlabda Egyesület (felújítás)</t>
  </si>
  <si>
    <t>Gál József Sportcs. bőv. és felúj.-TAO-Ceglédi Kék Cápák SE (felújítás)</t>
  </si>
  <si>
    <t>Katasztrófa alap</t>
  </si>
  <si>
    <t>Ceglédi Termálfürdő Üzemeltető Kft. - felhalmozási célú támogatás (écs)</t>
  </si>
  <si>
    <t>Ceglédi TV Közhasznú Nonprofit Kft. - archiválási rendszer</t>
  </si>
  <si>
    <t>Malomtó sz."birkozócs." felúj.-245/2017.(VII.26.)Ök.h.</t>
  </si>
  <si>
    <t>Cegléd-Felszegi Református Egyházközség - Településképi követelmények alkalmazása - 2018. évi nyertes</t>
  </si>
  <si>
    <t>Településképi követelmények alkalmazása - 2019. évi keret</t>
  </si>
  <si>
    <t>Hosszabb időtartamú közfoglalkoztatás</t>
  </si>
  <si>
    <t>Támogatási célú finanszírozási műveletek</t>
  </si>
  <si>
    <t>Ceglédi Termálfürdő Üzemeltető Kft. - termálfürdő fejlesztések</t>
  </si>
  <si>
    <t>Ceglédi Kosárlabda Egyesület - visszatérítendő támogatás</t>
  </si>
  <si>
    <t>Ceglédi Kék Cápák SE - visszatérítendő támogatás</t>
  </si>
  <si>
    <t>Cs. F. A. - Településképi követelmények alkalmazása - 2018. évi nyertes</t>
  </si>
  <si>
    <t>Toldy Ferenc kórház fejlesztési támogatása</t>
  </si>
  <si>
    <t>Javasolt módosítás</t>
  </si>
  <si>
    <t>"12. melléklet a 4/2019. (II. 21.) önkormányzati rendelethez"</t>
  </si>
  <si>
    <t>"9. melléklet a 4/2019. (II. 21.) önkormányzati rendelethez"</t>
  </si>
  <si>
    <t>"8. melléklet a 4/2019. (II. 21.) önkormányzati rendelethez"</t>
  </si>
  <si>
    <t>"7. melléklet a 4/2019. (II. 21.) önkormányzati rendelethez"</t>
  </si>
  <si>
    <t>"6. melléklet a 4/2019. (II. 21.) önkormányzati rendelethez"</t>
  </si>
  <si>
    <t>"5. melléklet a 4/2019. (II. 21.) önkormányzati rendelethez"</t>
  </si>
  <si>
    <t>"4. melléklet a 4/2019. (II. 21.) önkormányzati rendelethez"</t>
  </si>
  <si>
    <t>"3. melléklet a 4/2019. (II. 21.) önkormányzati rendelethez"</t>
  </si>
  <si>
    <t>"2. melléklet a 4/2019. (II. 21.) önkormányzati rendelethez"</t>
  </si>
  <si>
    <t>"1. melléklet a 4/2019. (II. 21.) önkormányzati rendelethez"</t>
  </si>
  <si>
    <t>Egyéb felhalmozási célú kiadások államháztartáson kívülre - Cegléd Város Önkormányzata</t>
  </si>
  <si>
    <t>Önkormányzatok elszámolása a központi költségvetéssel</t>
  </si>
  <si>
    <t>IV. Elvonások befizetések</t>
  </si>
  <si>
    <t>2018. évi normatíva visszafizetése</t>
  </si>
  <si>
    <t>Egyéb működési célú kiadások (=I.+II.+III.+IV.)</t>
  </si>
  <si>
    <t>1. melléklet a 22/2019. (IX. 26.) önkormányzati rendelethez</t>
  </si>
  <si>
    <t>2. melléklet a 22/2019. (IX. 26.) önkormányzati rendelethez</t>
  </si>
  <si>
    <t>3. melléklet a 22/2019. (IX. 26.) önkormányzati rendelethez</t>
  </si>
  <si>
    <t>4. melléklet a 22/2019. (IX. 26.) önkormányzati rendelethez</t>
  </si>
  <si>
    <t>5. melléklet a 22/2019. (IX. 26.) önkormányzati rendelethez</t>
  </si>
  <si>
    <t>6. melléklet a 22/2019. (IX. 26.) önkormányzati rendelethez</t>
  </si>
  <si>
    <t>7. melléklet a 22/2019. (IX. 26.) önkormányzati rendelethez</t>
  </si>
  <si>
    <t>8. melléklet a 22/2019. (IX. 26.) önkormányzati rendelethez</t>
  </si>
  <si>
    <t>9. melléklet a 22/2019. (IX. 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</si>
</sst>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</font>
    <font>
      <sz val="12"/>
      <color rgb="FFFF00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2" fillId="0" borderId="0"/>
    <xf numFmtId="0" fontId="15" fillId="0" borderId="0"/>
    <xf numFmtId="0" fontId="9" fillId="0" borderId="0"/>
    <xf numFmtId="0" fontId="2" fillId="0" borderId="0"/>
    <xf numFmtId="0" fontId="2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3" fillId="0" borderId="0"/>
    <xf numFmtId="0" fontId="2" fillId="0" borderId="0"/>
    <xf numFmtId="0" fontId="3" fillId="0" borderId="0"/>
    <xf numFmtId="0" fontId="9" fillId="0" borderId="0"/>
    <xf numFmtId="0" fontId="3" fillId="0" borderId="0"/>
  </cellStyleXfs>
  <cellXfs count="207">
    <xf numFmtId="0" fontId="0" fillId="0" borderId="0" xfId="0"/>
    <xf numFmtId="3" fontId="4" fillId="0" borderId="1" xfId="0" applyNumberFormat="1" applyFont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4" fillId="0" borderId="0" xfId="11" applyFont="1" applyAlignment="1">
      <alignment horizontal="right"/>
    </xf>
    <xf numFmtId="3" fontId="5" fillId="2" borderId="2" xfId="12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/>
    </xf>
    <xf numFmtId="0" fontId="5" fillId="0" borderId="0" xfId="12" applyFont="1" applyAlignment="1">
      <alignment horizontal="center"/>
    </xf>
    <xf numFmtId="0" fontId="4" fillId="2" borderId="3" xfId="0" applyFont="1" applyFill="1" applyBorder="1" applyAlignment="1">
      <alignment wrapText="1"/>
    </xf>
    <xf numFmtId="3" fontId="4" fillId="0" borderId="1" xfId="0" applyNumberFormat="1" applyFont="1" applyBorder="1" applyAlignment="1">
      <alignment horizontal="right"/>
    </xf>
    <xf numFmtId="0" fontId="4" fillId="0" borderId="0" xfId="12" applyFont="1"/>
    <xf numFmtId="0" fontId="4" fillId="0" borderId="0" xfId="12" applyFont="1" applyAlignment="1">
      <alignment horizontal="center"/>
    </xf>
    <xf numFmtId="3" fontId="4" fillId="0" borderId="0" xfId="12" applyNumberFormat="1" applyFont="1"/>
    <xf numFmtId="3" fontId="4" fillId="0" borderId="0" xfId="12" applyNumberFormat="1" applyFont="1" applyAlignment="1">
      <alignment horizontal="right"/>
    </xf>
    <xf numFmtId="3" fontId="5" fillId="0" borderId="1" xfId="12" applyNumberFormat="1" applyFont="1" applyBorder="1" applyAlignment="1">
      <alignment wrapText="1"/>
    </xf>
    <xf numFmtId="0" fontId="4" fillId="0" borderId="0" xfId="12" applyFont="1" applyAlignment="1">
      <alignment wrapText="1"/>
    </xf>
    <xf numFmtId="0" fontId="5" fillId="0" borderId="1" xfId="12" applyFont="1" applyBorder="1" applyAlignment="1">
      <alignment wrapText="1"/>
    </xf>
    <xf numFmtId="0" fontId="4" fillId="0" borderId="1" xfId="12" applyFont="1" applyBorder="1" applyAlignment="1">
      <alignment wrapText="1"/>
    </xf>
    <xf numFmtId="0" fontId="5" fillId="0" borderId="0" xfId="12" applyFont="1"/>
    <xf numFmtId="3" fontId="5" fillId="0" borderId="0" xfId="12" applyNumberFormat="1" applyFont="1"/>
    <xf numFmtId="0" fontId="5" fillId="2" borderId="1" xfId="0" applyFont="1" applyFill="1" applyBorder="1" applyAlignment="1">
      <alignment wrapText="1"/>
    </xf>
    <xf numFmtId="0" fontId="5" fillId="0" borderId="0" xfId="12" applyFont="1" applyAlignment="1">
      <alignment horizontal="center" vertical="center" wrapText="1"/>
    </xf>
    <xf numFmtId="3" fontId="4" fillId="0" borderId="1" xfId="12" applyNumberFormat="1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5" fillId="0" borderId="0" xfId="12" applyFont="1" applyAlignment="1">
      <alignment wrapText="1"/>
    </xf>
    <xf numFmtId="3" fontId="5" fillId="0" borderId="4" xfId="12" applyNumberFormat="1" applyFont="1" applyBorder="1" applyAlignment="1">
      <alignment wrapText="1"/>
    </xf>
    <xf numFmtId="0" fontId="5" fillId="2" borderId="3" xfId="0" applyFont="1" applyFill="1" applyBorder="1" applyAlignment="1">
      <alignment wrapText="1"/>
    </xf>
    <xf numFmtId="3" fontId="5" fillId="0" borderId="1" xfId="0" applyNumberFormat="1" applyFont="1" applyBorder="1" applyAlignment="1">
      <alignment horizontal="right"/>
    </xf>
    <xf numFmtId="3" fontId="5" fillId="0" borderId="1" xfId="12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3" fontId="4" fillId="2" borderId="2" xfId="12" applyNumberFormat="1" applyFont="1" applyFill="1" applyBorder="1" applyAlignment="1">
      <alignment wrapText="1"/>
    </xf>
    <xf numFmtId="3" fontId="5" fillId="0" borderId="2" xfId="12" applyNumberFormat="1" applyFont="1" applyBorder="1" applyAlignment="1">
      <alignment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1" fillId="0" borderId="3" xfId="0" applyFont="1" applyBorder="1"/>
    <xf numFmtId="0" fontId="5" fillId="0" borderId="0" xfId="0" applyFont="1" applyAlignment="1">
      <alignment horizontal="center" wrapText="1"/>
    </xf>
    <xf numFmtId="3" fontId="5" fillId="0" borderId="1" xfId="0" applyNumberFormat="1" applyFont="1" applyBorder="1" applyAlignment="1">
      <alignment horizontal="left" wrapText="1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11" applyFont="1" applyAlignment="1">
      <alignment wrapText="1"/>
    </xf>
    <xf numFmtId="3" fontId="5" fillId="0" borderId="1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right"/>
    </xf>
    <xf numFmtId="3" fontId="4" fillId="0" borderId="1" xfId="1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wrapText="1"/>
    </xf>
    <xf numFmtId="3" fontId="4" fillId="0" borderId="1" xfId="12" applyNumberFormat="1" applyFont="1" applyBorder="1" applyAlignment="1">
      <alignment horizontal="right" wrapText="1"/>
    </xf>
    <xf numFmtId="0" fontId="5" fillId="0" borderId="1" xfId="12" applyFont="1" applyBorder="1" applyAlignment="1">
      <alignment horizontal="center" vertical="center" wrapText="1"/>
    </xf>
    <xf numFmtId="3" fontId="5" fillId="2" borderId="1" xfId="12" applyNumberFormat="1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5" fillId="0" borderId="5" xfId="12" applyFont="1" applyBorder="1" applyAlignment="1">
      <alignment wrapText="1"/>
    </xf>
    <xf numFmtId="3" fontId="5" fillId="0" borderId="5" xfId="12" applyNumberFormat="1" applyFont="1" applyBorder="1" applyAlignment="1">
      <alignment wrapText="1"/>
    </xf>
    <xf numFmtId="3" fontId="5" fillId="0" borderId="6" xfId="12" applyNumberFormat="1" applyFont="1" applyBorder="1" applyAlignment="1">
      <alignment wrapText="1"/>
    </xf>
    <xf numFmtId="0" fontId="5" fillId="0" borderId="3" xfId="12" applyFont="1" applyBorder="1" applyAlignment="1">
      <alignment wrapText="1"/>
    </xf>
    <xf numFmtId="3" fontId="5" fillId="0" borderId="3" xfId="12" applyNumberFormat="1" applyFont="1" applyBorder="1" applyAlignment="1">
      <alignment wrapText="1"/>
    </xf>
    <xf numFmtId="3" fontId="5" fillId="0" borderId="6" xfId="0" applyNumberFormat="1" applyFont="1" applyBorder="1" applyAlignment="1">
      <alignment wrapText="1"/>
    </xf>
    <xf numFmtId="3" fontId="5" fillId="0" borderId="7" xfId="0" applyNumberFormat="1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3" fontId="5" fillId="0" borderId="5" xfId="0" applyNumberFormat="1" applyFont="1" applyBorder="1" applyAlignment="1">
      <alignment wrapText="1"/>
    </xf>
    <xf numFmtId="3" fontId="5" fillId="0" borderId="3" xfId="0" applyNumberFormat="1" applyFont="1" applyBorder="1" applyAlignment="1">
      <alignment wrapText="1"/>
    </xf>
    <xf numFmtId="3" fontId="5" fillId="0" borderId="7" xfId="10" applyNumberFormat="1" applyFont="1" applyBorder="1" applyAlignment="1">
      <alignment horizontal="right" wrapText="1"/>
    </xf>
    <xf numFmtId="0" fontId="7" fillId="0" borderId="0" xfId="12" applyFont="1" applyAlignment="1">
      <alignment vertical="center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 wrapText="1"/>
    </xf>
    <xf numFmtId="0" fontId="4" fillId="2" borderId="3" xfId="0" applyFont="1" applyFill="1" applyBorder="1" applyAlignment="1">
      <alignment horizontal="left" wrapText="1"/>
    </xf>
    <xf numFmtId="3" fontId="4" fillId="0" borderId="1" xfId="0" applyNumberFormat="1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wrapText="1"/>
    </xf>
    <xf numFmtId="3" fontId="11" fillId="0" borderId="1" xfId="1" applyNumberFormat="1" applyFont="1" applyBorder="1"/>
    <xf numFmtId="3" fontId="5" fillId="2" borderId="1" xfId="0" applyNumberFormat="1" applyFont="1" applyFill="1" applyBorder="1"/>
    <xf numFmtId="3" fontId="10" fillId="0" borderId="1" xfId="3" applyNumberFormat="1" applyFont="1" applyBorder="1" applyAlignment="1">
      <alignment wrapText="1"/>
    </xf>
    <xf numFmtId="0" fontId="5" fillId="0" borderId="0" xfId="3" applyFont="1" applyAlignment="1">
      <alignment horizontal="center"/>
    </xf>
    <xf numFmtId="0" fontId="5" fillId="0" borderId="0" xfId="3" applyFont="1" applyAlignment="1">
      <alignment horizontal="center" wrapText="1"/>
    </xf>
    <xf numFmtId="3" fontId="5" fillId="0" borderId="1" xfId="3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wrapText="1"/>
    </xf>
    <xf numFmtId="3" fontId="4" fillId="0" borderId="1" xfId="3" applyNumberFormat="1" applyFont="1" applyBorder="1"/>
    <xf numFmtId="3" fontId="5" fillId="0" borderId="1" xfId="3" applyNumberFormat="1" applyFont="1" applyBorder="1" applyAlignment="1">
      <alignment horizontal="left" wrapText="1"/>
    </xf>
    <xf numFmtId="3" fontId="5" fillId="0" borderId="1" xfId="3" applyNumberFormat="1" applyFont="1" applyBorder="1"/>
    <xf numFmtId="0" fontId="5" fillId="0" borderId="1" xfId="3" applyFont="1" applyBorder="1" applyAlignment="1">
      <alignment wrapText="1"/>
    </xf>
    <xf numFmtId="0" fontId="5" fillId="0" borderId="3" xfId="12" applyFont="1" applyBorder="1"/>
    <xf numFmtId="3" fontId="4" fillId="0" borderId="1" xfId="3" applyNumberFormat="1" applyFont="1" applyBorder="1" applyAlignment="1">
      <alignment horizontal="left" wrapText="1"/>
    </xf>
    <xf numFmtId="0" fontId="4" fillId="0" borderId="0" xfId="11" applyFont="1" applyFill="1" applyAlignment="1">
      <alignment horizontal="right"/>
    </xf>
    <xf numFmtId="0" fontId="4" fillId="0" borderId="0" xfId="11" applyFont="1" applyFill="1"/>
    <xf numFmtId="3" fontId="5" fillId="0" borderId="7" xfId="10" applyNumberFormat="1" applyFont="1" applyFill="1" applyBorder="1" applyAlignment="1">
      <alignment horizontal="center" vertical="center" wrapText="1"/>
    </xf>
    <xf numFmtId="0" fontId="5" fillId="0" borderId="7" xfId="11" applyFont="1" applyFill="1" applyBorder="1" applyAlignment="1">
      <alignment horizontal="center" vertical="center" wrapText="1"/>
    </xf>
    <xf numFmtId="0" fontId="5" fillId="0" borderId="1" xfId="11" applyFont="1" applyFill="1" applyBorder="1" applyAlignment="1">
      <alignment horizontal="center" vertical="center" wrapText="1"/>
    </xf>
    <xf numFmtId="0" fontId="4" fillId="0" borderId="0" xfId="0" applyFont="1" applyAlignment="1"/>
    <xf numFmtId="3" fontId="5" fillId="0" borderId="2" xfId="0" applyNumberFormat="1" applyFont="1" applyBorder="1" applyAlignment="1">
      <alignment horizontal="left" vertical="center" wrapText="1"/>
    </xf>
    <xf numFmtId="0" fontId="11" fillId="0" borderId="8" xfId="0" applyFont="1" applyBorder="1"/>
    <xf numFmtId="3" fontId="5" fillId="0" borderId="1" xfId="1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5" fillId="3" borderId="0" xfId="3" applyFont="1" applyFill="1" applyAlignment="1">
      <alignment horizontal="center"/>
    </xf>
    <xf numFmtId="0" fontId="4" fillId="3" borderId="0" xfId="11" applyFont="1" applyFill="1"/>
    <xf numFmtId="0" fontId="5" fillId="3" borderId="7" xfId="11" applyFont="1" applyFill="1" applyBorder="1" applyAlignment="1">
      <alignment horizontal="center" vertical="center" wrapText="1"/>
    </xf>
    <xf numFmtId="3" fontId="4" fillId="3" borderId="1" xfId="3" applyNumberFormat="1" applyFont="1" applyFill="1" applyBorder="1"/>
    <xf numFmtId="3" fontId="5" fillId="3" borderId="7" xfId="10" applyNumberFormat="1" applyFont="1" applyFill="1" applyBorder="1" applyAlignment="1">
      <alignment horizontal="right" wrapText="1"/>
    </xf>
    <xf numFmtId="3" fontId="10" fillId="3" borderId="1" xfId="3" applyNumberFormat="1" applyFont="1" applyFill="1" applyBorder="1" applyAlignment="1">
      <alignment wrapText="1"/>
    </xf>
    <xf numFmtId="3" fontId="5" fillId="3" borderId="1" xfId="3" applyNumberFormat="1" applyFont="1" applyFill="1" applyBorder="1"/>
    <xf numFmtId="0" fontId="4" fillId="3" borderId="0" xfId="0" applyFont="1" applyFill="1"/>
    <xf numFmtId="3" fontId="11" fillId="0" borderId="1" xfId="3" applyNumberFormat="1" applyFont="1" applyBorder="1" applyAlignment="1">
      <alignment wrapText="1"/>
    </xf>
    <xf numFmtId="0" fontId="10" fillId="0" borderId="1" xfId="3" applyFont="1" applyFill="1" applyBorder="1" applyAlignment="1">
      <alignment wrapText="1"/>
    </xf>
    <xf numFmtId="0" fontId="11" fillId="0" borderId="1" xfId="3" applyFont="1" applyFill="1" applyBorder="1" applyAlignment="1">
      <alignment wrapText="1"/>
    </xf>
    <xf numFmtId="3" fontId="17" fillId="0" borderId="1" xfId="3" applyNumberFormat="1" applyFont="1" applyBorder="1"/>
    <xf numFmtId="0" fontId="5" fillId="3" borderId="0" xfId="11" applyFont="1" applyFill="1" applyAlignment="1">
      <alignment horizontal="center" wrapText="1"/>
    </xf>
    <xf numFmtId="0" fontId="4" fillId="3" borderId="0" xfId="11" applyFont="1" applyFill="1" applyAlignment="1">
      <alignment horizontal="right"/>
    </xf>
    <xf numFmtId="3" fontId="5" fillId="3" borderId="1" xfId="3" applyNumberFormat="1" applyFont="1" applyFill="1" applyBorder="1" applyAlignment="1">
      <alignment horizontal="center" vertical="center"/>
    </xf>
    <xf numFmtId="3" fontId="5" fillId="3" borderId="7" xfId="10" applyNumberFormat="1" applyFont="1" applyFill="1" applyBorder="1" applyAlignment="1">
      <alignment horizontal="center" vertical="center" wrapText="1"/>
    </xf>
    <xf numFmtId="0" fontId="5" fillId="3" borderId="1" xfId="11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wrapText="1"/>
    </xf>
    <xf numFmtId="3" fontId="4" fillId="3" borderId="1" xfId="11" applyNumberFormat="1" applyFont="1" applyFill="1" applyBorder="1"/>
    <xf numFmtId="0" fontId="5" fillId="3" borderId="1" xfId="11" applyFont="1" applyFill="1" applyBorder="1" applyAlignment="1">
      <alignment wrapText="1"/>
    </xf>
    <xf numFmtId="3" fontId="5" fillId="3" borderId="1" xfId="10" applyNumberFormat="1" applyFont="1" applyFill="1" applyBorder="1" applyAlignment="1">
      <alignment horizontal="right" wrapText="1"/>
    </xf>
    <xf numFmtId="0" fontId="5" fillId="3" borderId="8" xfId="3" applyFont="1" applyFill="1" applyBorder="1" applyAlignment="1">
      <alignment horizontal="left" vertical="center" wrapText="1"/>
    </xf>
    <xf numFmtId="0" fontId="4" fillId="3" borderId="0" xfId="14" applyFont="1" applyFill="1"/>
    <xf numFmtId="0" fontId="7" fillId="3" borderId="0" xfId="0" applyFont="1" applyFill="1" applyAlignment="1">
      <alignment horizontal="center"/>
    </xf>
    <xf numFmtId="0" fontId="5" fillId="3" borderId="0" xfId="14" applyFont="1" applyFill="1" applyAlignment="1">
      <alignment horizontal="center"/>
    </xf>
    <xf numFmtId="3" fontId="4" fillId="3" borderId="1" xfId="3" applyNumberFormat="1" applyFont="1" applyFill="1" applyBorder="1" applyAlignment="1">
      <alignment wrapText="1"/>
    </xf>
    <xf numFmtId="0" fontId="5" fillId="3" borderId="1" xfId="10" applyFont="1" applyFill="1" applyBorder="1" applyAlignment="1">
      <alignment wrapText="1"/>
    </xf>
    <xf numFmtId="3" fontId="5" fillId="3" borderId="1" xfId="10" applyNumberFormat="1" applyFont="1" applyFill="1" applyBorder="1"/>
    <xf numFmtId="0" fontId="17" fillId="3" borderId="0" xfId="14" applyFont="1" applyFill="1"/>
    <xf numFmtId="0" fontId="5" fillId="3" borderId="0" xfId="0" applyFont="1" applyFill="1" applyAlignment="1">
      <alignment horizontal="center"/>
    </xf>
    <xf numFmtId="0" fontId="4" fillId="3" borderId="0" xfId="3" applyFont="1" applyFill="1"/>
    <xf numFmtId="49" fontId="5" fillId="3" borderId="1" xfId="3" applyNumberFormat="1" applyFont="1" applyFill="1" applyBorder="1" applyAlignment="1">
      <alignment horizontal="center"/>
    </xf>
    <xf numFmtId="0" fontId="5" fillId="3" borderId="1" xfId="3" applyFont="1" applyFill="1" applyBorder="1" applyAlignment="1">
      <alignment horizontal="left" vertical="center"/>
    </xf>
    <xf numFmtId="49" fontId="4" fillId="3" borderId="1" xfId="3" applyNumberFormat="1" applyFont="1" applyFill="1" applyBorder="1" applyAlignment="1">
      <alignment horizontal="center"/>
    </xf>
    <xf numFmtId="0" fontId="4" fillId="3" borderId="1" xfId="3" applyFont="1" applyFill="1" applyBorder="1" applyAlignment="1">
      <alignment wrapText="1"/>
    </xf>
    <xf numFmtId="0" fontId="10" fillId="3" borderId="1" xfId="3" applyFont="1" applyFill="1" applyBorder="1"/>
    <xf numFmtId="0" fontId="5" fillId="3" borderId="1" xfId="3" applyFont="1" applyFill="1" applyBorder="1"/>
    <xf numFmtId="0" fontId="4" fillId="3" borderId="1" xfId="3" applyFont="1" applyFill="1" applyBorder="1"/>
    <xf numFmtId="0" fontId="5" fillId="3" borderId="1" xfId="0" applyFont="1" applyFill="1" applyBorder="1" applyAlignment="1">
      <alignment horizontal="left" vertical="center" wrapText="1"/>
    </xf>
    <xf numFmtId="3" fontId="4" fillId="3" borderId="1" xfId="3" applyNumberFormat="1" applyFont="1" applyFill="1" applyBorder="1" applyAlignment="1">
      <alignment horizontal="center"/>
    </xf>
    <xf numFmtId="0" fontId="11" fillId="3" borderId="1" xfId="3" applyFont="1" applyFill="1" applyBorder="1" applyAlignment="1">
      <alignment wrapText="1"/>
    </xf>
    <xf numFmtId="0" fontId="5" fillId="3" borderId="1" xfId="3" applyFont="1" applyFill="1" applyBorder="1" applyAlignment="1">
      <alignment wrapText="1"/>
    </xf>
    <xf numFmtId="0" fontId="11" fillId="3" borderId="1" xfId="3" applyFont="1" applyFill="1" applyBorder="1"/>
    <xf numFmtId="0" fontId="5" fillId="3" borderId="1" xfId="3" applyFont="1" applyFill="1" applyBorder="1" applyAlignment="1">
      <alignment vertical="center"/>
    </xf>
    <xf numFmtId="0" fontId="8" fillId="3" borderId="3" xfId="3" applyFont="1" applyFill="1" applyBorder="1" applyAlignment="1">
      <alignment wrapText="1"/>
    </xf>
    <xf numFmtId="3" fontId="8" fillId="3" borderId="1" xfId="3" applyNumberFormat="1" applyFont="1" applyFill="1" applyBorder="1"/>
    <xf numFmtId="0" fontId="8" fillId="3" borderId="1" xfId="3" applyFont="1" applyFill="1" applyBorder="1"/>
    <xf numFmtId="3" fontId="5" fillId="3" borderId="1" xfId="3" applyNumberFormat="1" applyFont="1" applyFill="1" applyBorder="1" applyAlignment="1">
      <alignment horizontal="left" vertical="center" wrapText="1"/>
    </xf>
    <xf numFmtId="0" fontId="10" fillId="3" borderId="3" xfId="3" applyFont="1" applyFill="1" applyBorder="1" applyAlignment="1">
      <alignment wrapText="1"/>
    </xf>
    <xf numFmtId="0" fontId="11" fillId="3" borderId="3" xfId="3" applyFont="1" applyFill="1" applyBorder="1" applyAlignment="1">
      <alignment wrapText="1"/>
    </xf>
    <xf numFmtId="0" fontId="7" fillId="3" borderId="1" xfId="3" applyFont="1" applyFill="1" applyBorder="1" applyAlignment="1">
      <alignment horizontal="left" wrapText="1"/>
    </xf>
    <xf numFmtId="3" fontId="7" fillId="3" borderId="1" xfId="3" applyNumberFormat="1" applyFont="1" applyFill="1" applyBorder="1"/>
    <xf numFmtId="0" fontId="4" fillId="3" borderId="3" xfId="3" applyFont="1" applyFill="1" applyBorder="1" applyAlignment="1">
      <alignment vertical="center" wrapText="1"/>
    </xf>
    <xf numFmtId="0" fontId="5" fillId="3" borderId="3" xfId="3" applyFont="1" applyFill="1" applyBorder="1" applyAlignment="1">
      <alignment vertical="center" wrapText="1"/>
    </xf>
    <xf numFmtId="0" fontId="11" fillId="3" borderId="3" xfId="3" applyFont="1" applyFill="1" applyBorder="1" applyAlignment="1">
      <alignment vertical="center" wrapText="1"/>
    </xf>
    <xf numFmtId="0" fontId="5" fillId="3" borderId="3" xfId="3" applyFont="1" applyFill="1" applyBorder="1" applyAlignment="1">
      <alignment wrapText="1"/>
    </xf>
    <xf numFmtId="3" fontId="5" fillId="3" borderId="1" xfId="3" applyNumberFormat="1" applyFont="1" applyFill="1" applyBorder="1" applyAlignment="1">
      <alignment horizontal="left" wrapText="1"/>
    </xf>
    <xf numFmtId="3" fontId="4" fillId="3" borderId="3" xfId="3" applyNumberFormat="1" applyFont="1" applyFill="1" applyBorder="1" applyAlignment="1">
      <alignment horizontal="left" vertical="center" wrapText="1"/>
    </xf>
    <xf numFmtId="3" fontId="5" fillId="3" borderId="3" xfId="3" applyNumberFormat="1" applyFont="1" applyFill="1" applyBorder="1" applyAlignment="1">
      <alignment horizontal="left" vertical="center" wrapText="1"/>
    </xf>
    <xf numFmtId="0" fontId="5" fillId="3" borderId="8" xfId="3" applyFont="1" applyFill="1" applyBorder="1" applyAlignment="1">
      <alignment wrapText="1"/>
    </xf>
    <xf numFmtId="3" fontId="4" fillId="3" borderId="1" xfId="12" applyNumberFormat="1" applyFont="1" applyFill="1" applyBorder="1" applyAlignment="1">
      <alignment wrapText="1"/>
    </xf>
    <xf numFmtId="0" fontId="7" fillId="3" borderId="0" xfId="0" applyFont="1" applyFill="1" applyAlignment="1"/>
    <xf numFmtId="0" fontId="5" fillId="3" borderId="0" xfId="0" applyFont="1" applyFill="1" applyAlignment="1">
      <alignment horizontal="center" wrapText="1"/>
    </xf>
    <xf numFmtId="0" fontId="4" fillId="3" borderId="0" xfId="11" applyFont="1" applyFill="1" applyAlignment="1">
      <alignment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3" fontId="4" fillId="3" borderId="1" xfId="0" applyNumberFormat="1" applyFont="1" applyFill="1" applyBorder="1" applyAlignment="1">
      <alignment horizontal="right"/>
    </xf>
    <xf numFmtId="3" fontId="4" fillId="3" borderId="1" xfId="0" applyNumberFormat="1" applyFont="1" applyFill="1" applyBorder="1"/>
    <xf numFmtId="3" fontId="5" fillId="3" borderId="1" xfId="0" applyNumberFormat="1" applyFont="1" applyFill="1" applyBorder="1" applyAlignment="1">
      <alignment horizontal="left" wrapText="1"/>
    </xf>
    <xf numFmtId="3" fontId="5" fillId="3" borderId="1" xfId="0" applyNumberFormat="1" applyFont="1" applyFill="1" applyBorder="1" applyAlignment="1">
      <alignment horizontal="right"/>
    </xf>
    <xf numFmtId="0" fontId="4" fillId="3" borderId="1" xfId="0" applyFont="1" applyFill="1" applyBorder="1"/>
    <xf numFmtId="0" fontId="4" fillId="3" borderId="3" xfId="0" applyFont="1" applyFill="1" applyBorder="1" applyAlignment="1">
      <alignment wrapText="1"/>
    </xf>
    <xf numFmtId="0" fontId="11" fillId="3" borderId="3" xfId="0" applyFont="1" applyFill="1" applyBorder="1" applyAlignment="1">
      <alignment wrapText="1"/>
    </xf>
    <xf numFmtId="0" fontId="10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4" fillId="0" borderId="0" xfId="0" applyFont="1" applyBorder="1"/>
    <xf numFmtId="3" fontId="17" fillId="0" borderId="0" xfId="3" applyNumberFormat="1" applyFont="1" applyBorder="1" applyAlignment="1">
      <alignment wrapText="1"/>
    </xf>
    <xf numFmtId="3" fontId="18" fillId="3" borderId="1" xfId="3" applyNumberFormat="1" applyFont="1" applyFill="1" applyBorder="1"/>
    <xf numFmtId="0" fontId="5" fillId="0" borderId="3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6" xfId="12" applyFont="1" applyBorder="1" applyAlignment="1">
      <alignment horizontal="center"/>
    </xf>
    <xf numFmtId="3" fontId="5" fillId="0" borderId="3" xfId="10" applyNumberFormat="1" applyFont="1" applyFill="1" applyBorder="1" applyAlignment="1">
      <alignment horizontal="center" vertical="center" wrapText="1"/>
    </xf>
    <xf numFmtId="3" fontId="5" fillId="0" borderId="5" xfId="10" applyNumberFormat="1" applyFont="1" applyFill="1" applyBorder="1" applyAlignment="1">
      <alignment horizontal="center" vertical="center" wrapText="1"/>
    </xf>
    <xf numFmtId="3" fontId="5" fillId="0" borderId="6" xfId="10" applyNumberFormat="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/>
    </xf>
    <xf numFmtId="0" fontId="5" fillId="0" borderId="0" xfId="12" applyFont="1" applyAlignment="1">
      <alignment horizontal="center"/>
    </xf>
    <xf numFmtId="0" fontId="7" fillId="0" borderId="0" xfId="12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3" borderId="3" xfId="10" applyNumberFormat="1" applyFont="1" applyFill="1" applyBorder="1" applyAlignment="1">
      <alignment horizontal="center" vertical="center" wrapText="1"/>
    </xf>
    <xf numFmtId="3" fontId="5" fillId="3" borderId="5" xfId="10" applyNumberFormat="1" applyFont="1" applyFill="1" applyBorder="1" applyAlignment="1">
      <alignment horizontal="center" vertical="center" wrapText="1"/>
    </xf>
    <xf numFmtId="3" fontId="5" fillId="3" borderId="6" xfId="1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3" fontId="5" fillId="3" borderId="7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center" wrapText="1"/>
    </xf>
    <xf numFmtId="3" fontId="5" fillId="3" borderId="1" xfId="3" applyNumberFormat="1" applyFont="1" applyFill="1" applyBorder="1" applyAlignment="1">
      <alignment horizontal="center" vertical="center" wrapText="1"/>
    </xf>
    <xf numFmtId="0" fontId="17" fillId="3" borderId="0" xfId="14" applyFont="1" applyFill="1" applyAlignment="1">
      <alignment horizontal="left" wrapText="1"/>
    </xf>
    <xf numFmtId="0" fontId="5" fillId="3" borderId="0" xfId="14" applyFont="1" applyFill="1" applyAlignment="1">
      <alignment horizontal="center"/>
    </xf>
    <xf numFmtId="0" fontId="5" fillId="3" borderId="0" xfId="11" applyFont="1" applyFill="1" applyAlignment="1">
      <alignment horizontal="center" wrapText="1"/>
    </xf>
    <xf numFmtId="0" fontId="5" fillId="0" borderId="0" xfId="3" applyFont="1" applyAlignment="1">
      <alignment horizontal="center"/>
    </xf>
  </cellXfs>
  <cellStyles count="15">
    <cellStyle name="Normál" xfId="0" builtinId="0"/>
    <cellStyle name="Normál 2" xfId="1"/>
    <cellStyle name="Normál 2 2" xfId="2"/>
    <cellStyle name="Normál 2 3" xfId="3"/>
    <cellStyle name="Normál 3" xfId="4"/>
    <cellStyle name="Normál 4" xfId="5"/>
    <cellStyle name="Normál 4 2" xfId="6"/>
    <cellStyle name="Normál 5" xfId="7"/>
    <cellStyle name="Normál 6" xfId="8"/>
    <cellStyle name="Normál 7" xfId="9"/>
    <cellStyle name="Normál_1-22.ktgv.táblák" xfId="10"/>
    <cellStyle name="Normál_2010Költségvetés" xfId="11"/>
    <cellStyle name="Normál_3 évi mérleg" xfId="12"/>
    <cellStyle name="Normal_KTRSZJ" xfId="13"/>
    <cellStyle name="Normál_tartalék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Z174"/>
  <sheetViews>
    <sheetView zoomScale="71" zoomScaleNormal="71" workbookViewId="0">
      <selection sqref="A1:M1"/>
    </sheetView>
  </sheetViews>
  <sheetFormatPr defaultColWidth="8" defaultRowHeight="15.75" x14ac:dyDescent="0.25"/>
  <cols>
    <col min="1" max="1" width="40.28515625" style="13" customWidth="1"/>
    <col min="2" max="2" width="18.28515625" style="15" customWidth="1"/>
    <col min="3" max="3" width="15.7109375" style="15" bestFit="1" customWidth="1"/>
    <col min="4" max="4" width="10.5703125" style="15" customWidth="1"/>
    <col min="5" max="5" width="18.140625" style="15" customWidth="1"/>
    <col min="6" max="6" width="13.85546875" style="15" bestFit="1" customWidth="1"/>
    <col min="7" max="7" width="8.140625" style="15" bestFit="1" customWidth="1"/>
    <col min="8" max="8" width="10.42578125" style="15" bestFit="1" customWidth="1"/>
    <col min="9" max="9" width="16.85546875" style="15" customWidth="1"/>
    <col min="10" max="10" width="20" style="15" customWidth="1"/>
    <col min="11" max="11" width="14.5703125" style="15" customWidth="1"/>
    <col min="12" max="12" width="10.42578125" style="15" bestFit="1" customWidth="1"/>
    <col min="13" max="13" width="16.42578125" style="15" customWidth="1"/>
    <col min="14" max="14" width="41.7109375" style="13" customWidth="1"/>
    <col min="15" max="15" width="19.7109375" style="13" customWidth="1"/>
    <col min="16" max="16" width="13" style="13" bestFit="1" customWidth="1"/>
    <col min="17" max="17" width="11.140625" style="13" customWidth="1"/>
    <col min="18" max="18" width="17.140625" style="13" customWidth="1"/>
    <col min="19" max="19" width="14.5703125" style="13" customWidth="1"/>
    <col min="20" max="20" width="9.5703125" style="13" customWidth="1"/>
    <col min="21" max="21" width="10.42578125" style="13" bestFit="1" customWidth="1"/>
    <col min="22" max="22" width="13" style="13" bestFit="1" customWidth="1"/>
    <col min="23" max="23" width="17.28515625" style="13" customWidth="1"/>
    <col min="24" max="24" width="13" style="13" bestFit="1" customWidth="1"/>
    <col min="25" max="25" width="12" style="13" customWidth="1"/>
    <col min="26" max="26" width="17" style="13" bestFit="1" customWidth="1"/>
    <col min="27" max="16384" width="8" style="13"/>
  </cols>
  <sheetData>
    <row r="1" spans="1:26" x14ac:dyDescent="0.25">
      <c r="A1" s="190" t="s">
        <v>393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70"/>
      <c r="O1" s="70"/>
      <c r="P1" s="70"/>
      <c r="Q1" s="70"/>
      <c r="R1" s="70"/>
    </row>
    <row r="2" spans="1:26" x14ac:dyDescent="0.25">
      <c r="A2" s="190" t="s">
        <v>387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70"/>
      <c r="O2" s="70"/>
      <c r="P2" s="70"/>
      <c r="Q2" s="70"/>
      <c r="R2" s="70"/>
    </row>
    <row r="3" spans="1:26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26" ht="15" customHeight="1" x14ac:dyDescent="0.25">
      <c r="A4" s="189" t="s">
        <v>26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 t="s">
        <v>26</v>
      </c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</row>
    <row r="5" spans="1:26" x14ac:dyDescent="0.25">
      <c r="A5" s="189" t="s">
        <v>311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 t="s">
        <v>311</v>
      </c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</row>
    <row r="6" spans="1:26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6" ht="13.5" customHeight="1" x14ac:dyDescent="0.25">
      <c r="M7" s="7" t="s">
        <v>294</v>
      </c>
      <c r="N7" s="16"/>
      <c r="O7" s="5"/>
      <c r="P7" s="15"/>
      <c r="R7" s="7"/>
      <c r="Z7" s="7" t="s">
        <v>294</v>
      </c>
    </row>
    <row r="8" spans="1:26" x14ac:dyDescent="0.25">
      <c r="A8" s="182" t="s">
        <v>23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4"/>
      <c r="N8" s="188" t="s">
        <v>12</v>
      </c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</row>
    <row r="9" spans="1:26" x14ac:dyDescent="0.25">
      <c r="A9" s="182" t="s">
        <v>24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4"/>
      <c r="N9" s="188" t="s">
        <v>24</v>
      </c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</row>
    <row r="10" spans="1:26" s="24" customFormat="1" x14ac:dyDescent="0.2">
      <c r="A10" s="56" t="s">
        <v>13</v>
      </c>
      <c r="B10" s="185" t="s">
        <v>30</v>
      </c>
      <c r="C10" s="186"/>
      <c r="D10" s="186"/>
      <c r="E10" s="187"/>
      <c r="F10" s="185" t="s">
        <v>377</v>
      </c>
      <c r="G10" s="186"/>
      <c r="H10" s="186"/>
      <c r="I10" s="187"/>
      <c r="J10" s="185" t="s">
        <v>14</v>
      </c>
      <c r="K10" s="186"/>
      <c r="L10" s="186"/>
      <c r="M10" s="187"/>
      <c r="N10" s="56" t="s">
        <v>13</v>
      </c>
      <c r="O10" s="185" t="s">
        <v>30</v>
      </c>
      <c r="P10" s="186"/>
      <c r="Q10" s="186"/>
      <c r="R10" s="187"/>
      <c r="S10" s="185" t="s">
        <v>377</v>
      </c>
      <c r="T10" s="186"/>
      <c r="U10" s="186"/>
      <c r="V10" s="187"/>
      <c r="W10" s="185" t="s">
        <v>14</v>
      </c>
      <c r="X10" s="186"/>
      <c r="Y10" s="186"/>
      <c r="Z10" s="187"/>
    </row>
    <row r="11" spans="1:26" s="24" customFormat="1" ht="47.25" x14ac:dyDescent="0.2">
      <c r="A11" s="35" t="s">
        <v>33</v>
      </c>
      <c r="B11" s="98" t="s">
        <v>31</v>
      </c>
      <c r="C11" s="94" t="s">
        <v>32</v>
      </c>
      <c r="D11" s="94" t="s">
        <v>143</v>
      </c>
      <c r="E11" s="94" t="s">
        <v>14</v>
      </c>
      <c r="F11" s="98" t="s">
        <v>31</v>
      </c>
      <c r="G11" s="94" t="s">
        <v>32</v>
      </c>
      <c r="H11" s="94" t="s">
        <v>143</v>
      </c>
      <c r="I11" s="94" t="s">
        <v>14</v>
      </c>
      <c r="J11" s="98" t="s">
        <v>31</v>
      </c>
      <c r="K11" s="94" t="s">
        <v>32</v>
      </c>
      <c r="L11" s="94" t="s">
        <v>143</v>
      </c>
      <c r="M11" s="94" t="s">
        <v>14</v>
      </c>
      <c r="N11" s="35" t="s">
        <v>33</v>
      </c>
      <c r="O11" s="98" t="s">
        <v>31</v>
      </c>
      <c r="P11" s="94" t="s">
        <v>32</v>
      </c>
      <c r="Q11" s="94" t="s">
        <v>143</v>
      </c>
      <c r="R11" s="94" t="s">
        <v>14</v>
      </c>
      <c r="S11" s="98" t="s">
        <v>31</v>
      </c>
      <c r="T11" s="94" t="s">
        <v>32</v>
      </c>
      <c r="U11" s="94" t="s">
        <v>143</v>
      </c>
      <c r="V11" s="94" t="s">
        <v>14</v>
      </c>
      <c r="W11" s="98" t="s">
        <v>31</v>
      </c>
      <c r="X11" s="94" t="s">
        <v>32</v>
      </c>
      <c r="Y11" s="94" t="s">
        <v>143</v>
      </c>
      <c r="Z11" s="94" t="s">
        <v>14</v>
      </c>
    </row>
    <row r="12" spans="1:26" s="18" customFormat="1" ht="15.75" customHeight="1" x14ac:dyDescent="0.25">
      <c r="A12" s="42" t="s">
        <v>51</v>
      </c>
      <c r="B12" s="8">
        <f>SUM(B13:B14)</f>
        <v>2033877161</v>
      </c>
      <c r="C12" s="8">
        <f>SUM(C13:C14)</f>
        <v>0</v>
      </c>
      <c r="D12" s="8">
        <f>SUM(D13:D14)</f>
        <v>0</v>
      </c>
      <c r="E12" s="8">
        <f>SUM(E13:E14)</f>
        <v>2033877161</v>
      </c>
      <c r="F12" s="8">
        <f t="shared" ref="F12:M12" si="0">SUM(F13:F14)</f>
        <v>26063325</v>
      </c>
      <c r="G12" s="8">
        <f t="shared" si="0"/>
        <v>0</v>
      </c>
      <c r="H12" s="8">
        <f t="shared" si="0"/>
        <v>0</v>
      </c>
      <c r="I12" s="8">
        <f t="shared" si="0"/>
        <v>26063325</v>
      </c>
      <c r="J12" s="8">
        <f t="shared" si="0"/>
        <v>2059940486</v>
      </c>
      <c r="K12" s="8">
        <f t="shared" si="0"/>
        <v>0</v>
      </c>
      <c r="L12" s="8">
        <f t="shared" si="0"/>
        <v>0</v>
      </c>
      <c r="M12" s="8">
        <f t="shared" si="0"/>
        <v>2059940486</v>
      </c>
      <c r="N12" s="39" t="s">
        <v>105</v>
      </c>
      <c r="O12" s="17">
        <f>SUM(O13:O14)</f>
        <v>1452777201</v>
      </c>
      <c r="P12" s="17">
        <f>SUM(P13:P14)</f>
        <v>1800000</v>
      </c>
      <c r="Q12" s="17">
        <f>SUM(Q13:Q14)</f>
        <v>0</v>
      </c>
      <c r="R12" s="17">
        <f>SUM(R13:R14)</f>
        <v>1454577201</v>
      </c>
      <c r="S12" s="17">
        <f t="shared" ref="S12:Z12" si="1">SUM(S13:S14)</f>
        <v>6609200</v>
      </c>
      <c r="T12" s="17">
        <f t="shared" si="1"/>
        <v>0</v>
      </c>
      <c r="U12" s="17">
        <f t="shared" si="1"/>
        <v>0</v>
      </c>
      <c r="V12" s="17">
        <f t="shared" si="1"/>
        <v>6609200</v>
      </c>
      <c r="W12" s="17">
        <f t="shared" si="1"/>
        <v>1459386401</v>
      </c>
      <c r="X12" s="17">
        <f t="shared" si="1"/>
        <v>1800000</v>
      </c>
      <c r="Y12" s="17">
        <f t="shared" si="1"/>
        <v>0</v>
      </c>
      <c r="Z12" s="17">
        <f t="shared" si="1"/>
        <v>1461186401</v>
      </c>
    </row>
    <row r="13" spans="1:26" s="18" customFormat="1" x14ac:dyDescent="0.25">
      <c r="A13" s="20" t="s">
        <v>80</v>
      </c>
      <c r="B13" s="25">
        <f>'4'!B11</f>
        <v>2033877161</v>
      </c>
      <c r="C13" s="25">
        <f>'4'!C11</f>
        <v>0</v>
      </c>
      <c r="D13" s="25">
        <f>'4'!D11</f>
        <v>0</v>
      </c>
      <c r="E13" s="25">
        <f>'4'!E11</f>
        <v>2033877161</v>
      </c>
      <c r="F13" s="25">
        <f>'4'!F11</f>
        <v>26063325</v>
      </c>
      <c r="G13" s="25">
        <f>'4'!G11</f>
        <v>0</v>
      </c>
      <c r="H13" s="25">
        <f>'4'!H11</f>
        <v>0</v>
      </c>
      <c r="I13" s="25">
        <f>'4'!I11</f>
        <v>26063325</v>
      </c>
      <c r="J13" s="25">
        <f>'4'!J11</f>
        <v>2059940486</v>
      </c>
      <c r="K13" s="25">
        <f>'4'!K11</f>
        <v>0</v>
      </c>
      <c r="L13" s="25">
        <f>'4'!L11</f>
        <v>0</v>
      </c>
      <c r="M13" s="25">
        <f>'4'!M11</f>
        <v>2059940486</v>
      </c>
      <c r="N13" s="20" t="s">
        <v>80</v>
      </c>
      <c r="O13" s="25">
        <f>'5'!B13</f>
        <v>93909694</v>
      </c>
      <c r="P13" s="25">
        <f>'5'!C13</f>
        <v>1800000</v>
      </c>
      <c r="Q13" s="25">
        <f>'5'!D13</f>
        <v>0</v>
      </c>
      <c r="R13" s="25">
        <f>SUM(O13:Q13)</f>
        <v>95709694</v>
      </c>
      <c r="S13" s="25">
        <f>'5'!F13</f>
        <v>215000</v>
      </c>
      <c r="T13" s="25">
        <f>'5'!G13</f>
        <v>0</v>
      </c>
      <c r="U13" s="25">
        <f>'5'!H13</f>
        <v>0</v>
      </c>
      <c r="V13" s="25">
        <f>SUM(S13:U13)</f>
        <v>215000</v>
      </c>
      <c r="W13" s="25">
        <f>'5'!J13</f>
        <v>94124694</v>
      </c>
      <c r="X13" s="25">
        <f>'5'!K13</f>
        <v>1800000</v>
      </c>
      <c r="Y13" s="25">
        <f>'5'!L13</f>
        <v>0</v>
      </c>
      <c r="Z13" s="25">
        <f>SUM(W13:Y13)</f>
        <v>95924694</v>
      </c>
    </row>
    <row r="14" spans="1:26" s="18" customFormat="1" x14ac:dyDescent="0.25">
      <c r="A14" s="20" t="s">
        <v>81</v>
      </c>
      <c r="B14" s="25">
        <v>0</v>
      </c>
      <c r="C14" s="25">
        <v>0</v>
      </c>
      <c r="D14" s="25">
        <v>0</v>
      </c>
      <c r="E14" s="33">
        <f>SUM(B14:D14)</f>
        <v>0</v>
      </c>
      <c r="F14" s="25">
        <v>0</v>
      </c>
      <c r="G14" s="25">
        <v>0</v>
      </c>
      <c r="H14" s="25">
        <v>0</v>
      </c>
      <c r="I14" s="33">
        <f>SUM(F14:H14)</f>
        <v>0</v>
      </c>
      <c r="J14" s="25">
        <v>0</v>
      </c>
      <c r="K14" s="25">
        <v>0</v>
      </c>
      <c r="L14" s="25">
        <v>0</v>
      </c>
      <c r="M14" s="33">
        <f>SUM(J14:L14)</f>
        <v>0</v>
      </c>
      <c r="N14" s="20" t="s">
        <v>81</v>
      </c>
      <c r="O14" s="25">
        <f>'7'!C90</f>
        <v>1358867507</v>
      </c>
      <c r="P14" s="25">
        <f>'7'!D90</f>
        <v>0</v>
      </c>
      <c r="Q14" s="25">
        <f>'7'!E90</f>
        <v>0</v>
      </c>
      <c r="R14" s="25">
        <f>SUM(O14:Q14)</f>
        <v>1358867507</v>
      </c>
      <c r="S14" s="25">
        <f>'7'!G90</f>
        <v>6394200</v>
      </c>
      <c r="T14" s="25">
        <f>'7'!H90</f>
        <v>0</v>
      </c>
      <c r="U14" s="25">
        <f>'7'!I90</f>
        <v>0</v>
      </c>
      <c r="V14" s="25">
        <f>SUM(S14:U14)</f>
        <v>6394200</v>
      </c>
      <c r="W14" s="25">
        <f>'7'!K90</f>
        <v>1365261707</v>
      </c>
      <c r="X14" s="25">
        <f>'7'!L90</f>
        <v>0</v>
      </c>
      <c r="Y14" s="25">
        <f>'7'!M90</f>
        <v>0</v>
      </c>
      <c r="Z14" s="25">
        <f>SUM(W14:Y14)</f>
        <v>1365261707</v>
      </c>
    </row>
    <row r="15" spans="1:26" s="18" customFormat="1" ht="31.5" x14ac:dyDescent="0.25">
      <c r="A15" s="47" t="s">
        <v>69</v>
      </c>
      <c r="B15" s="17">
        <f>SUM(B16:B17)</f>
        <v>2286455641</v>
      </c>
      <c r="C15" s="17">
        <f>SUM(C16:C17)</f>
        <v>11249439</v>
      </c>
      <c r="D15" s="17">
        <f>SUM(D16:D17)</f>
        <v>0</v>
      </c>
      <c r="E15" s="17">
        <f>SUM(E16:E17)</f>
        <v>2297705080</v>
      </c>
      <c r="F15" s="17">
        <f t="shared" ref="F15:M15" si="2">SUM(F16:F17)</f>
        <v>97275450</v>
      </c>
      <c r="G15" s="17">
        <f t="shared" si="2"/>
        <v>0</v>
      </c>
      <c r="H15" s="17">
        <f t="shared" si="2"/>
        <v>0</v>
      </c>
      <c r="I15" s="17">
        <f t="shared" si="2"/>
        <v>97275450</v>
      </c>
      <c r="J15" s="17">
        <f t="shared" si="2"/>
        <v>2383731091</v>
      </c>
      <c r="K15" s="17">
        <f t="shared" si="2"/>
        <v>11249439</v>
      </c>
      <c r="L15" s="17">
        <f t="shared" si="2"/>
        <v>0</v>
      </c>
      <c r="M15" s="17">
        <f t="shared" si="2"/>
        <v>2394980530</v>
      </c>
      <c r="N15" s="39" t="s">
        <v>82</v>
      </c>
      <c r="O15" s="17">
        <f>SUM(O16:O17)</f>
        <v>289296127</v>
      </c>
      <c r="P15" s="17">
        <f>SUM(P16:P17)</f>
        <v>351000</v>
      </c>
      <c r="Q15" s="17">
        <f>SUM(Q16:Q17)</f>
        <v>0</v>
      </c>
      <c r="R15" s="25">
        <f>SUM(O15:Q15)</f>
        <v>289647127</v>
      </c>
      <c r="S15" s="17">
        <f t="shared" ref="S15:Z15" si="3">SUM(S16:S17)</f>
        <v>2339581</v>
      </c>
      <c r="T15" s="17">
        <f t="shared" si="3"/>
        <v>0</v>
      </c>
      <c r="U15" s="17">
        <f t="shared" si="3"/>
        <v>0</v>
      </c>
      <c r="V15" s="17">
        <f t="shared" si="3"/>
        <v>2339581</v>
      </c>
      <c r="W15" s="17">
        <f t="shared" si="3"/>
        <v>291635708</v>
      </c>
      <c r="X15" s="17">
        <f t="shared" si="3"/>
        <v>351000</v>
      </c>
      <c r="Y15" s="17">
        <f t="shared" si="3"/>
        <v>0</v>
      </c>
      <c r="Z15" s="17">
        <f t="shared" si="3"/>
        <v>291986708</v>
      </c>
    </row>
    <row r="16" spans="1:26" s="18" customFormat="1" x14ac:dyDescent="0.25">
      <c r="A16" s="20" t="s">
        <v>80</v>
      </c>
      <c r="B16" s="25">
        <f>'4'!B21</f>
        <v>2176443981</v>
      </c>
      <c r="C16" s="25">
        <f>'4'!C21</f>
        <v>11249439</v>
      </c>
      <c r="D16" s="25">
        <f>'4'!D21</f>
        <v>0</v>
      </c>
      <c r="E16" s="33">
        <f>SUM(B16:D16)</f>
        <v>2187693420</v>
      </c>
      <c r="F16" s="25">
        <f>'4'!F21</f>
        <v>26063325</v>
      </c>
      <c r="G16" s="25">
        <f>'4'!G21</f>
        <v>0</v>
      </c>
      <c r="H16" s="25">
        <f>'4'!H21</f>
        <v>0</v>
      </c>
      <c r="I16" s="33">
        <f>SUM(F16:H16)</f>
        <v>26063325</v>
      </c>
      <c r="J16" s="25">
        <f>'4'!J21</f>
        <v>2202507306</v>
      </c>
      <c r="K16" s="25">
        <f>'4'!K21</f>
        <v>11249439</v>
      </c>
      <c r="L16" s="25">
        <f>'4'!L21</f>
        <v>0</v>
      </c>
      <c r="M16" s="33">
        <f>SUM(J16:L16)</f>
        <v>2213756745</v>
      </c>
      <c r="N16" s="20" t="s">
        <v>80</v>
      </c>
      <c r="O16" s="25">
        <f>'5'!B17</f>
        <v>17353260</v>
      </c>
      <c r="P16" s="25">
        <f>'5'!C17</f>
        <v>351000</v>
      </c>
      <c r="Q16" s="25">
        <f>'5'!D17</f>
        <v>0</v>
      </c>
      <c r="R16" s="25">
        <f>SUM(O16:Q16)</f>
        <v>17704260</v>
      </c>
      <c r="S16" s="25">
        <f>'5'!F17</f>
        <v>0</v>
      </c>
      <c r="T16" s="25">
        <f>'5'!G17</f>
        <v>0</v>
      </c>
      <c r="U16" s="25">
        <f>'5'!H17</f>
        <v>0</v>
      </c>
      <c r="V16" s="25">
        <f>SUM(S16:U16)</f>
        <v>0</v>
      </c>
      <c r="W16" s="25">
        <f>'5'!J17</f>
        <v>17353260</v>
      </c>
      <c r="X16" s="25">
        <f>'5'!K17</f>
        <v>351000</v>
      </c>
      <c r="Y16" s="25">
        <f>'5'!L17</f>
        <v>0</v>
      </c>
      <c r="Z16" s="25">
        <f>SUM(W16:Y16)</f>
        <v>17704260</v>
      </c>
    </row>
    <row r="17" spans="1:26" s="18" customFormat="1" ht="15" customHeight="1" x14ac:dyDescent="0.25">
      <c r="A17" s="20" t="s">
        <v>81</v>
      </c>
      <c r="B17" s="25">
        <f>'6'!C258</f>
        <v>110011660</v>
      </c>
      <c r="C17" s="25">
        <f>'6'!D258</f>
        <v>0</v>
      </c>
      <c r="D17" s="25">
        <f>'6'!E258</f>
        <v>0</v>
      </c>
      <c r="E17" s="25">
        <f>'6'!F258</f>
        <v>110011660</v>
      </c>
      <c r="F17" s="25">
        <f>'6'!G258</f>
        <v>71212125</v>
      </c>
      <c r="G17" s="25">
        <f>'6'!H258</f>
        <v>0</v>
      </c>
      <c r="H17" s="25">
        <f>'6'!I258</f>
        <v>0</v>
      </c>
      <c r="I17" s="25">
        <f>'6'!J258</f>
        <v>71212125</v>
      </c>
      <c r="J17" s="25">
        <f>'6'!K258</f>
        <v>181223785</v>
      </c>
      <c r="K17" s="25">
        <f>'6'!L258</f>
        <v>0</v>
      </c>
      <c r="L17" s="25">
        <f>'6'!M258</f>
        <v>0</v>
      </c>
      <c r="M17" s="25">
        <f>'6'!N258</f>
        <v>181223785</v>
      </c>
      <c r="N17" s="20" t="s">
        <v>81</v>
      </c>
      <c r="O17" s="25">
        <f>'7'!C91</f>
        <v>271942867</v>
      </c>
      <c r="P17" s="25">
        <f>'7'!D91</f>
        <v>0</v>
      </c>
      <c r="Q17" s="25">
        <f>'7'!E91</f>
        <v>0</v>
      </c>
      <c r="R17" s="25">
        <f>SUM(O17:Q17)</f>
        <v>271942867</v>
      </c>
      <c r="S17" s="25">
        <f>'7'!G91</f>
        <v>2339581</v>
      </c>
      <c r="T17" s="25">
        <f>'7'!H91</f>
        <v>0</v>
      </c>
      <c r="U17" s="25">
        <f>'7'!I91</f>
        <v>0</v>
      </c>
      <c r="V17" s="25">
        <f>SUM(S17:U17)</f>
        <v>2339581</v>
      </c>
      <c r="W17" s="25">
        <f>'7'!K91</f>
        <v>274282448</v>
      </c>
      <c r="X17" s="25">
        <f>'7'!L91</f>
        <v>0</v>
      </c>
      <c r="Y17" s="25">
        <f>'7'!M91</f>
        <v>0</v>
      </c>
      <c r="Z17" s="25">
        <f>SUM(W17:Y17)</f>
        <v>274282448</v>
      </c>
    </row>
    <row r="18" spans="1:26" s="18" customFormat="1" x14ac:dyDescent="0.25">
      <c r="A18" s="44" t="s">
        <v>70</v>
      </c>
      <c r="B18" s="17">
        <f>SUM(B19:B20)</f>
        <v>2508000000</v>
      </c>
      <c r="C18" s="17">
        <f>SUM(C19:C20)</f>
        <v>0</v>
      </c>
      <c r="D18" s="17">
        <f>SUM(D19:D20)</f>
        <v>0</v>
      </c>
      <c r="E18" s="17">
        <f>SUM(E19:E20)</f>
        <v>2508000000</v>
      </c>
      <c r="F18" s="17">
        <f t="shared" ref="F18:M18" si="4">SUM(F19:F20)</f>
        <v>169777434</v>
      </c>
      <c r="G18" s="17">
        <f t="shared" si="4"/>
        <v>0</v>
      </c>
      <c r="H18" s="17">
        <f t="shared" si="4"/>
        <v>0</v>
      </c>
      <c r="I18" s="17">
        <f t="shared" si="4"/>
        <v>169777434</v>
      </c>
      <c r="J18" s="17">
        <f t="shared" si="4"/>
        <v>2677777434</v>
      </c>
      <c r="K18" s="17">
        <f t="shared" si="4"/>
        <v>0</v>
      </c>
      <c r="L18" s="17">
        <f t="shared" si="4"/>
        <v>0</v>
      </c>
      <c r="M18" s="17">
        <f t="shared" si="4"/>
        <v>2677777434</v>
      </c>
      <c r="N18" s="39" t="s">
        <v>83</v>
      </c>
      <c r="O18" s="17">
        <f>SUM(O19:O20)</f>
        <v>1979288066</v>
      </c>
      <c r="P18" s="17">
        <f>SUM(P19:P20)</f>
        <v>46010146</v>
      </c>
      <c r="Q18" s="17">
        <f>SUM(Q19:Q20)</f>
        <v>0</v>
      </c>
      <c r="R18" s="17">
        <f>SUM(R19:R20)</f>
        <v>2025298212</v>
      </c>
      <c r="S18" s="17">
        <f t="shared" ref="S18:Z18" si="5">SUM(S19:S20)</f>
        <v>3007413</v>
      </c>
      <c r="T18" s="17">
        <f t="shared" si="5"/>
        <v>0</v>
      </c>
      <c r="U18" s="17">
        <f t="shared" si="5"/>
        <v>0</v>
      </c>
      <c r="V18" s="17">
        <f t="shared" si="5"/>
        <v>3007413</v>
      </c>
      <c r="W18" s="17">
        <f t="shared" si="5"/>
        <v>1982295479</v>
      </c>
      <c r="X18" s="17">
        <f t="shared" si="5"/>
        <v>46010146</v>
      </c>
      <c r="Y18" s="17">
        <f t="shared" si="5"/>
        <v>0</v>
      </c>
      <c r="Z18" s="17">
        <f t="shared" si="5"/>
        <v>2028305625</v>
      </c>
    </row>
    <row r="19" spans="1:26" s="18" customFormat="1" x14ac:dyDescent="0.25">
      <c r="A19" s="20" t="s">
        <v>80</v>
      </c>
      <c r="B19" s="25">
        <f>'4'!B31</f>
        <v>2508000000</v>
      </c>
      <c r="C19" s="25">
        <f>'4'!C31</f>
        <v>0</v>
      </c>
      <c r="D19" s="25">
        <f>'4'!D31</f>
        <v>0</v>
      </c>
      <c r="E19" s="25">
        <f>SUM(B19:D19)</f>
        <v>2508000000</v>
      </c>
      <c r="F19" s="25">
        <f>'4'!F31</f>
        <v>169777434</v>
      </c>
      <c r="G19" s="25">
        <f>'4'!G31</f>
        <v>0</v>
      </c>
      <c r="H19" s="25">
        <f>'4'!H31</f>
        <v>0</v>
      </c>
      <c r="I19" s="25">
        <f>SUM(F19:H19)</f>
        <v>169777434</v>
      </c>
      <c r="J19" s="25">
        <f>'4'!J31</f>
        <v>2677777434</v>
      </c>
      <c r="K19" s="25">
        <f>'4'!K31</f>
        <v>0</v>
      </c>
      <c r="L19" s="25">
        <f>'4'!L31</f>
        <v>0</v>
      </c>
      <c r="M19" s="25">
        <f>SUM(J19:L19)</f>
        <v>2677777434</v>
      </c>
      <c r="N19" s="20" t="s">
        <v>80</v>
      </c>
      <c r="O19" s="25">
        <f>'5'!B32</f>
        <v>1110267572</v>
      </c>
      <c r="P19" s="25">
        <f>'5'!C32</f>
        <v>46010146</v>
      </c>
      <c r="Q19" s="25">
        <f>'5'!D32</f>
        <v>0</v>
      </c>
      <c r="R19" s="25">
        <f>SUM(O19:Q19)</f>
        <v>1156277718</v>
      </c>
      <c r="S19" s="25">
        <f>'5'!F32</f>
        <v>5185000</v>
      </c>
      <c r="T19" s="25">
        <f>'5'!G32</f>
        <v>0</v>
      </c>
      <c r="U19" s="25">
        <f>'5'!H32</f>
        <v>0</v>
      </c>
      <c r="V19" s="25">
        <f>SUM(S19:U19)</f>
        <v>5185000</v>
      </c>
      <c r="W19" s="25">
        <f>'5'!J32</f>
        <v>1115452572</v>
      </c>
      <c r="X19" s="25">
        <f>'5'!K32</f>
        <v>46010146</v>
      </c>
      <c r="Y19" s="25">
        <f>'5'!L32</f>
        <v>0</v>
      </c>
      <c r="Z19" s="25">
        <f>SUM(W19:Y19)</f>
        <v>1161462718</v>
      </c>
    </row>
    <row r="20" spans="1:26" s="18" customFormat="1" x14ac:dyDescent="0.25">
      <c r="A20" s="20" t="s">
        <v>81</v>
      </c>
      <c r="B20" s="25">
        <v>0</v>
      </c>
      <c r="C20" s="25">
        <v>0</v>
      </c>
      <c r="D20" s="25">
        <v>0</v>
      </c>
      <c r="E20" s="25">
        <f>SUM(B20:D20)</f>
        <v>0</v>
      </c>
      <c r="F20" s="25">
        <v>0</v>
      </c>
      <c r="G20" s="25">
        <v>0</v>
      </c>
      <c r="H20" s="25">
        <v>0</v>
      </c>
      <c r="I20" s="25">
        <f>SUM(F20:H20)</f>
        <v>0</v>
      </c>
      <c r="J20" s="25">
        <v>0</v>
      </c>
      <c r="K20" s="25">
        <v>0</v>
      </c>
      <c r="L20" s="25">
        <v>0</v>
      </c>
      <c r="M20" s="25">
        <f>SUM(J20:L20)</f>
        <v>0</v>
      </c>
      <c r="N20" s="20" t="s">
        <v>81</v>
      </c>
      <c r="O20" s="25">
        <f>'7'!C92</f>
        <v>869020494</v>
      </c>
      <c r="P20" s="25">
        <f>'7'!D92</f>
        <v>0</v>
      </c>
      <c r="Q20" s="25">
        <f>'7'!E92</f>
        <v>0</v>
      </c>
      <c r="R20" s="25">
        <f>SUM(O20:Q20)</f>
        <v>869020494</v>
      </c>
      <c r="S20" s="25">
        <f>'7'!G92</f>
        <v>-2177587</v>
      </c>
      <c r="T20" s="25">
        <f>'7'!H92</f>
        <v>0</v>
      </c>
      <c r="U20" s="25">
        <f>'7'!I92</f>
        <v>0</v>
      </c>
      <c r="V20" s="25">
        <f>SUM(S20:U20)</f>
        <v>-2177587</v>
      </c>
      <c r="W20" s="25">
        <f>'7'!K92</f>
        <v>866842907</v>
      </c>
      <c r="X20" s="25">
        <f>'7'!L92</f>
        <v>0</v>
      </c>
      <c r="Y20" s="25">
        <f>'7'!M92</f>
        <v>0</v>
      </c>
      <c r="Z20" s="25">
        <f>SUM(W20:Y20)</f>
        <v>866842907</v>
      </c>
    </row>
    <row r="21" spans="1:26" s="18" customFormat="1" x14ac:dyDescent="0.25">
      <c r="A21" s="39" t="s">
        <v>71</v>
      </c>
      <c r="B21" s="17">
        <f>SUM(B22:B23)</f>
        <v>2517750000</v>
      </c>
      <c r="C21" s="17">
        <f>SUM(C22:C23)</f>
        <v>9500000</v>
      </c>
      <c r="D21" s="17">
        <f>SUM(D22:D23)</f>
        <v>0</v>
      </c>
      <c r="E21" s="17">
        <f>SUM(E22:E23)</f>
        <v>2527250000</v>
      </c>
      <c r="F21" s="17">
        <f t="shared" ref="F21:M21" si="6">SUM(F22:F23)</f>
        <v>169777434</v>
      </c>
      <c r="G21" s="17">
        <f t="shared" si="6"/>
        <v>0</v>
      </c>
      <c r="H21" s="17">
        <f t="shared" si="6"/>
        <v>0</v>
      </c>
      <c r="I21" s="17">
        <f t="shared" si="6"/>
        <v>169777434</v>
      </c>
      <c r="J21" s="17">
        <f t="shared" si="6"/>
        <v>2687527434</v>
      </c>
      <c r="K21" s="17">
        <f t="shared" si="6"/>
        <v>9500000</v>
      </c>
      <c r="L21" s="17">
        <f t="shared" si="6"/>
        <v>0</v>
      </c>
      <c r="M21" s="17">
        <f t="shared" si="6"/>
        <v>2697027434</v>
      </c>
      <c r="N21" s="36" t="s">
        <v>84</v>
      </c>
      <c r="O21" s="17">
        <f>SUM(O22:O23)</f>
        <v>43341560</v>
      </c>
      <c r="P21" s="17">
        <f>SUM(P22:P23)</f>
        <v>16000000</v>
      </c>
      <c r="Q21" s="17">
        <f>SUM(Q22:Q23)</f>
        <v>0</v>
      </c>
      <c r="R21" s="17">
        <f>SUM(R22:R23)</f>
        <v>59341560</v>
      </c>
      <c r="S21" s="17">
        <f t="shared" ref="S21:Z21" si="7">SUM(S22:S23)</f>
        <v>0</v>
      </c>
      <c r="T21" s="17">
        <f t="shared" si="7"/>
        <v>0</v>
      </c>
      <c r="U21" s="17">
        <f t="shared" si="7"/>
        <v>0</v>
      </c>
      <c r="V21" s="17">
        <f t="shared" si="7"/>
        <v>0</v>
      </c>
      <c r="W21" s="17">
        <f t="shared" si="7"/>
        <v>43341560</v>
      </c>
      <c r="X21" s="17">
        <f t="shared" si="7"/>
        <v>16000000</v>
      </c>
      <c r="Y21" s="17">
        <f t="shared" si="7"/>
        <v>0</v>
      </c>
      <c r="Z21" s="17">
        <f t="shared" si="7"/>
        <v>59341560</v>
      </c>
    </row>
    <row r="22" spans="1:26" s="18" customFormat="1" x14ac:dyDescent="0.25">
      <c r="A22" s="20" t="s">
        <v>80</v>
      </c>
      <c r="B22" s="25">
        <f>'4'!B35</f>
        <v>2516800000</v>
      </c>
      <c r="C22" s="25">
        <f>'4'!C35</f>
        <v>9500000</v>
      </c>
      <c r="D22" s="25">
        <f>'4'!D35</f>
        <v>0</v>
      </c>
      <c r="E22" s="33">
        <f>SUM(B22:D22)</f>
        <v>2526300000</v>
      </c>
      <c r="F22" s="25">
        <f>'4'!F35</f>
        <v>169777434</v>
      </c>
      <c r="G22" s="25">
        <f>'4'!G35</f>
        <v>0</v>
      </c>
      <c r="H22" s="25">
        <f>'4'!H35</f>
        <v>0</v>
      </c>
      <c r="I22" s="33">
        <f>SUM(F22:H22)</f>
        <v>169777434</v>
      </c>
      <c r="J22" s="25">
        <f>'4'!J35</f>
        <v>2686577434</v>
      </c>
      <c r="K22" s="25">
        <f>'4'!K35</f>
        <v>9500000</v>
      </c>
      <c r="L22" s="25">
        <f>'4'!L35</f>
        <v>0</v>
      </c>
      <c r="M22" s="33">
        <f>SUM(J22:L22)</f>
        <v>2696077434</v>
      </c>
      <c r="N22" s="20" t="s">
        <v>80</v>
      </c>
      <c r="O22" s="25">
        <f>'5'!B35</f>
        <v>43341560</v>
      </c>
      <c r="P22" s="25">
        <f>'5'!C35</f>
        <v>16000000</v>
      </c>
      <c r="Q22" s="25">
        <f>'5'!D35</f>
        <v>0</v>
      </c>
      <c r="R22" s="25">
        <f>SUM(O22:Q22)</f>
        <v>59341560</v>
      </c>
      <c r="S22" s="25">
        <f>'5'!F35</f>
        <v>0</v>
      </c>
      <c r="T22" s="25">
        <f>'5'!G35</f>
        <v>0</v>
      </c>
      <c r="U22" s="25">
        <f>'5'!H35</f>
        <v>0</v>
      </c>
      <c r="V22" s="25">
        <f>SUM(S22:U22)</f>
        <v>0</v>
      </c>
      <c r="W22" s="25">
        <f>'5'!J35</f>
        <v>43341560</v>
      </c>
      <c r="X22" s="25">
        <f>'5'!K35</f>
        <v>16000000</v>
      </c>
      <c r="Y22" s="25">
        <f>'5'!L35</f>
        <v>0</v>
      </c>
      <c r="Z22" s="25">
        <f>SUM(W22:Y22)</f>
        <v>59341560</v>
      </c>
    </row>
    <row r="23" spans="1:26" s="18" customFormat="1" x14ac:dyDescent="0.25">
      <c r="A23" s="20" t="s">
        <v>81</v>
      </c>
      <c r="B23" s="25">
        <f>'6'!C260</f>
        <v>950000</v>
      </c>
      <c r="C23" s="25">
        <f>'6'!D260</f>
        <v>0</v>
      </c>
      <c r="D23" s="25">
        <f>'6'!E260</f>
        <v>0</v>
      </c>
      <c r="E23" s="25">
        <f>'6'!F260</f>
        <v>950000</v>
      </c>
      <c r="F23" s="25">
        <f>'6'!G260</f>
        <v>0</v>
      </c>
      <c r="G23" s="25">
        <f>'6'!H260</f>
        <v>0</v>
      </c>
      <c r="H23" s="25">
        <f>'6'!I260</f>
        <v>0</v>
      </c>
      <c r="I23" s="25">
        <f>'6'!J260</f>
        <v>0</v>
      </c>
      <c r="J23" s="25">
        <f>'6'!K260</f>
        <v>950000</v>
      </c>
      <c r="K23" s="25">
        <f>'6'!L260</f>
        <v>0</v>
      </c>
      <c r="L23" s="25">
        <f>'6'!M260</f>
        <v>0</v>
      </c>
      <c r="M23" s="25">
        <f>'6'!N260</f>
        <v>950000</v>
      </c>
      <c r="N23" s="20" t="s">
        <v>81</v>
      </c>
      <c r="O23" s="25">
        <f>'7'!C93</f>
        <v>0</v>
      </c>
      <c r="P23" s="25">
        <f>'7'!D93</f>
        <v>0</v>
      </c>
      <c r="Q23" s="25">
        <f>'7'!E93</f>
        <v>0</v>
      </c>
      <c r="R23" s="25">
        <f>SUM(O23:Q23)</f>
        <v>0</v>
      </c>
      <c r="S23" s="25">
        <f>'7'!G93</f>
        <v>0</v>
      </c>
      <c r="T23" s="25">
        <f>'7'!H93</f>
        <v>0</v>
      </c>
      <c r="U23" s="25">
        <f>'7'!I93</f>
        <v>0</v>
      </c>
      <c r="V23" s="25">
        <f>SUM(S23:U23)</f>
        <v>0</v>
      </c>
      <c r="W23" s="25">
        <f>'7'!K93</f>
        <v>0</v>
      </c>
      <c r="X23" s="25">
        <f>'7'!L93</f>
        <v>0</v>
      </c>
      <c r="Y23" s="25">
        <f>'7'!M93</f>
        <v>0</v>
      </c>
      <c r="Z23" s="25">
        <f>SUM(W23:Y23)</f>
        <v>0</v>
      </c>
    </row>
    <row r="24" spans="1:26" s="18" customFormat="1" x14ac:dyDescent="0.25">
      <c r="A24" s="45" t="s">
        <v>72</v>
      </c>
      <c r="B24" s="17">
        <f>SUM(B25:B26)</f>
        <v>705459242</v>
      </c>
      <c r="C24" s="17">
        <f>SUM(C25:C26)</f>
        <v>14638469</v>
      </c>
      <c r="D24" s="17">
        <f>SUM(D25:D26)</f>
        <v>0</v>
      </c>
      <c r="E24" s="17">
        <f>SUM(E25:E26)</f>
        <v>720097711</v>
      </c>
      <c r="F24" s="17">
        <f t="shared" ref="F24:M24" si="8">SUM(F25:F26)</f>
        <v>-22827843</v>
      </c>
      <c r="G24" s="17">
        <f t="shared" si="8"/>
        <v>0</v>
      </c>
      <c r="H24" s="17">
        <f t="shared" si="8"/>
        <v>0</v>
      </c>
      <c r="I24" s="17">
        <f t="shared" si="8"/>
        <v>-22827843</v>
      </c>
      <c r="J24" s="17">
        <f t="shared" si="8"/>
        <v>682631399</v>
      </c>
      <c r="K24" s="17">
        <f t="shared" si="8"/>
        <v>14638469</v>
      </c>
      <c r="L24" s="17">
        <f t="shared" si="8"/>
        <v>0</v>
      </c>
      <c r="M24" s="17">
        <f t="shared" si="8"/>
        <v>697269868</v>
      </c>
      <c r="N24" s="36" t="s">
        <v>85</v>
      </c>
      <c r="O24" s="17">
        <f>SUM(O25:O26)</f>
        <v>1415944198</v>
      </c>
      <c r="P24" s="17">
        <f>SUM(P25:P26)</f>
        <v>78762000</v>
      </c>
      <c r="Q24" s="17">
        <f>SUM(Q25:Q26)</f>
        <v>0</v>
      </c>
      <c r="R24" s="17">
        <f>SUM(R25:R26)</f>
        <v>1494706198</v>
      </c>
      <c r="S24" s="17">
        <f t="shared" ref="S24:Z24" si="9">SUM(S25:S26)</f>
        <v>-11648645</v>
      </c>
      <c r="T24" s="17">
        <f t="shared" si="9"/>
        <v>0</v>
      </c>
      <c r="U24" s="17">
        <f t="shared" si="9"/>
        <v>0</v>
      </c>
      <c r="V24" s="17">
        <f t="shared" si="9"/>
        <v>-11648645</v>
      </c>
      <c r="W24" s="17">
        <f t="shared" si="9"/>
        <v>1404295553</v>
      </c>
      <c r="X24" s="17">
        <f t="shared" si="9"/>
        <v>78762000</v>
      </c>
      <c r="Y24" s="17">
        <f t="shared" si="9"/>
        <v>0</v>
      </c>
      <c r="Z24" s="17">
        <f t="shared" si="9"/>
        <v>1483057553</v>
      </c>
    </row>
    <row r="25" spans="1:26" s="18" customFormat="1" x14ac:dyDescent="0.25">
      <c r="A25" s="20" t="s">
        <v>80</v>
      </c>
      <c r="B25" s="25">
        <f>'4'!B46</f>
        <v>446233744</v>
      </c>
      <c r="C25" s="25">
        <f>'4'!C46</f>
        <v>14638469</v>
      </c>
      <c r="D25" s="25">
        <f>'4'!D46</f>
        <v>0</v>
      </c>
      <c r="E25" s="25">
        <f>SUM(B25:D25)</f>
        <v>460872213</v>
      </c>
      <c r="F25" s="25">
        <f>'4'!F46</f>
        <v>-24119600</v>
      </c>
      <c r="G25" s="25">
        <f>'4'!G46</f>
        <v>0</v>
      </c>
      <c r="H25" s="25">
        <f>'4'!H46</f>
        <v>0</v>
      </c>
      <c r="I25" s="25">
        <f>SUM(F25:H25)</f>
        <v>-24119600</v>
      </c>
      <c r="J25" s="25">
        <f>'4'!J46</f>
        <v>422114144</v>
      </c>
      <c r="K25" s="25">
        <f>'4'!K46</f>
        <v>14638469</v>
      </c>
      <c r="L25" s="25">
        <f>'4'!L46</f>
        <v>0</v>
      </c>
      <c r="M25" s="25">
        <f>SUM(J25:L25)</f>
        <v>436752613</v>
      </c>
      <c r="N25" s="20" t="s">
        <v>80</v>
      </c>
      <c r="O25" s="25">
        <f>'5'!B47</f>
        <v>1415944198</v>
      </c>
      <c r="P25" s="25">
        <f>'5'!C47</f>
        <v>78762000</v>
      </c>
      <c r="Q25" s="25">
        <f>'5'!D47</f>
        <v>0</v>
      </c>
      <c r="R25" s="25">
        <f>SUM(O25:Q25)</f>
        <v>1494706198</v>
      </c>
      <c r="S25" s="25">
        <f>'5'!F47</f>
        <v>-74460968</v>
      </c>
      <c r="T25" s="25">
        <f>'5'!G47</f>
        <v>0</v>
      </c>
      <c r="U25" s="25">
        <f>'5'!H47</f>
        <v>0</v>
      </c>
      <c r="V25" s="25">
        <f>SUM(S25:U25)</f>
        <v>-74460968</v>
      </c>
      <c r="W25" s="25">
        <f>'5'!J47</f>
        <v>1341483230</v>
      </c>
      <c r="X25" s="25">
        <f>'5'!K47</f>
        <v>78762000</v>
      </c>
      <c r="Y25" s="25">
        <f>'5'!L47</f>
        <v>0</v>
      </c>
      <c r="Z25" s="25">
        <f>SUM(W25:Y25)</f>
        <v>1420245230</v>
      </c>
    </row>
    <row r="26" spans="1:26" s="18" customFormat="1" x14ac:dyDescent="0.25">
      <c r="A26" s="20" t="s">
        <v>81</v>
      </c>
      <c r="B26" s="25">
        <f>'6'!C276</f>
        <v>259225498</v>
      </c>
      <c r="C26" s="25">
        <f>'6'!D276</f>
        <v>0</v>
      </c>
      <c r="D26" s="25">
        <f>'6'!E276</f>
        <v>0</v>
      </c>
      <c r="E26" s="25">
        <f>'6'!F276</f>
        <v>259225498</v>
      </c>
      <c r="F26" s="25">
        <f>'6'!G276</f>
        <v>1291757</v>
      </c>
      <c r="G26" s="25">
        <f>'6'!H276</f>
        <v>0</v>
      </c>
      <c r="H26" s="25">
        <f>'6'!I276</f>
        <v>0</v>
      </c>
      <c r="I26" s="25">
        <f>'6'!J276</f>
        <v>1291757</v>
      </c>
      <c r="J26" s="25">
        <f>'6'!K276</f>
        <v>260517255</v>
      </c>
      <c r="K26" s="25">
        <f>'6'!L276</f>
        <v>0</v>
      </c>
      <c r="L26" s="25">
        <f>'6'!M276</f>
        <v>0</v>
      </c>
      <c r="M26" s="25">
        <f>'6'!N276</f>
        <v>260517255</v>
      </c>
      <c r="N26" s="20" t="s">
        <v>81</v>
      </c>
      <c r="O26" s="25">
        <f>'7'!C94</f>
        <v>0</v>
      </c>
      <c r="P26" s="25">
        <f>'7'!D94</f>
        <v>0</v>
      </c>
      <c r="Q26" s="25">
        <f>'7'!E94</f>
        <v>0</v>
      </c>
      <c r="R26" s="25">
        <f>SUM(O26:Q26)</f>
        <v>0</v>
      </c>
      <c r="S26" s="25">
        <f>'7'!G94</f>
        <v>62812323</v>
      </c>
      <c r="T26" s="25">
        <f>'7'!H94</f>
        <v>0</v>
      </c>
      <c r="U26" s="25">
        <f>'7'!I94</f>
        <v>0</v>
      </c>
      <c r="V26" s="25">
        <f>SUM(S26:U26)</f>
        <v>62812323</v>
      </c>
      <c r="W26" s="25">
        <f>'7'!K94</f>
        <v>62812323</v>
      </c>
      <c r="X26" s="25">
        <f>'7'!L94</f>
        <v>0</v>
      </c>
      <c r="Y26" s="25">
        <f>'7'!M94</f>
        <v>0</v>
      </c>
      <c r="Z26" s="25">
        <f>SUM(W26:Y26)</f>
        <v>62812323</v>
      </c>
    </row>
    <row r="27" spans="1:26" s="18" customFormat="1" x14ac:dyDescent="0.25">
      <c r="A27" s="44" t="s">
        <v>73</v>
      </c>
      <c r="B27" s="17">
        <f>SUM(B28:B29)</f>
        <v>0</v>
      </c>
      <c r="C27" s="17">
        <f>SUM(C28:C29)</f>
        <v>79680000</v>
      </c>
      <c r="D27" s="17">
        <f>SUM(D28:D29)</f>
        <v>0</v>
      </c>
      <c r="E27" s="17">
        <f>SUM(E28:E29)</f>
        <v>79680000</v>
      </c>
      <c r="F27" s="17">
        <f t="shared" ref="F27:M27" si="10">SUM(F28:F29)</f>
        <v>0</v>
      </c>
      <c r="G27" s="17">
        <f t="shared" si="10"/>
        <v>0</v>
      </c>
      <c r="H27" s="17">
        <f t="shared" si="10"/>
        <v>0</v>
      </c>
      <c r="I27" s="17">
        <f t="shared" si="10"/>
        <v>0</v>
      </c>
      <c r="J27" s="17">
        <f t="shared" si="10"/>
        <v>0</v>
      </c>
      <c r="K27" s="17">
        <f t="shared" si="10"/>
        <v>79680000</v>
      </c>
      <c r="L27" s="17">
        <f t="shared" si="10"/>
        <v>0</v>
      </c>
      <c r="M27" s="17">
        <f t="shared" si="10"/>
        <v>79680000</v>
      </c>
      <c r="N27" s="20" t="s">
        <v>134</v>
      </c>
      <c r="O27" s="25">
        <f>'5'!B48</f>
        <v>266000000</v>
      </c>
      <c r="P27" s="25">
        <f>'5'!C48</f>
        <v>0</v>
      </c>
      <c r="Q27" s="25">
        <f>'5'!D48</f>
        <v>0</v>
      </c>
      <c r="R27" s="25">
        <f>'5'!E48</f>
        <v>266000000</v>
      </c>
      <c r="S27" s="25">
        <f>'5'!F48</f>
        <v>-91278838</v>
      </c>
      <c r="T27" s="25">
        <f>'5'!G48</f>
        <v>0</v>
      </c>
      <c r="U27" s="25">
        <f>'5'!H48</f>
        <v>0</v>
      </c>
      <c r="V27" s="25">
        <f>'5'!I48</f>
        <v>-91278838</v>
      </c>
      <c r="W27" s="25">
        <f>'5'!J48</f>
        <v>174721162</v>
      </c>
      <c r="X27" s="25">
        <f>'5'!K48</f>
        <v>0</v>
      </c>
      <c r="Y27" s="25">
        <f>'5'!L48</f>
        <v>0</v>
      </c>
      <c r="Z27" s="25">
        <f>'5'!M48</f>
        <v>174721162</v>
      </c>
    </row>
    <row r="28" spans="1:26" s="18" customFormat="1" x14ac:dyDescent="0.25">
      <c r="A28" s="20" t="s">
        <v>80</v>
      </c>
      <c r="B28" s="25">
        <f>'4'!B51</f>
        <v>0</v>
      </c>
      <c r="C28" s="25">
        <f>'4'!C51</f>
        <v>79680000</v>
      </c>
      <c r="D28" s="25">
        <f>'4'!D51</f>
        <v>0</v>
      </c>
      <c r="E28" s="25">
        <f>SUM(B28:D28)</f>
        <v>79680000</v>
      </c>
      <c r="F28" s="25">
        <f>'4'!F51</f>
        <v>0</v>
      </c>
      <c r="G28" s="25">
        <f>'4'!G51</f>
        <v>0</v>
      </c>
      <c r="H28" s="25">
        <f>'4'!H51</f>
        <v>0</v>
      </c>
      <c r="I28" s="25">
        <f>SUM(F28:H28)</f>
        <v>0</v>
      </c>
      <c r="J28" s="25">
        <f>'4'!J51</f>
        <v>0</v>
      </c>
      <c r="K28" s="25">
        <f>'4'!K51</f>
        <v>79680000</v>
      </c>
      <c r="L28" s="25">
        <f>'4'!L51</f>
        <v>0</v>
      </c>
      <c r="M28" s="25">
        <f>SUM(J28:L28)</f>
        <v>79680000</v>
      </c>
      <c r="N28" s="20"/>
      <c r="O28" s="51"/>
      <c r="P28" s="51"/>
      <c r="Q28" s="51"/>
      <c r="R28" s="25"/>
      <c r="S28" s="51"/>
      <c r="T28" s="51"/>
      <c r="U28" s="51"/>
      <c r="V28" s="25"/>
      <c r="W28" s="51"/>
      <c r="X28" s="51"/>
      <c r="Y28" s="51"/>
      <c r="Z28" s="25"/>
    </row>
    <row r="29" spans="1:26" s="18" customFormat="1" x14ac:dyDescent="0.25">
      <c r="A29" s="20" t="s">
        <v>81</v>
      </c>
      <c r="B29" s="25">
        <f>'6'!C278</f>
        <v>0</v>
      </c>
      <c r="C29" s="25">
        <f>'6'!D278</f>
        <v>0</v>
      </c>
      <c r="D29" s="25">
        <f>'6'!E278</f>
        <v>0</v>
      </c>
      <c r="E29" s="25">
        <f>SUM(B29:D29)</f>
        <v>0</v>
      </c>
      <c r="F29" s="25">
        <f>'6'!G278</f>
        <v>0</v>
      </c>
      <c r="G29" s="25">
        <f>'6'!H278</f>
        <v>0</v>
      </c>
      <c r="H29" s="25">
        <f>'6'!I278</f>
        <v>0</v>
      </c>
      <c r="I29" s="25">
        <f>SUM(F29:H29)</f>
        <v>0</v>
      </c>
      <c r="J29" s="25">
        <f>'6'!K278</f>
        <v>0</v>
      </c>
      <c r="K29" s="25">
        <f>'6'!L278</f>
        <v>0</v>
      </c>
      <c r="L29" s="25">
        <f>'6'!M278</f>
        <v>0</v>
      </c>
      <c r="M29" s="25">
        <f>SUM(J29:L29)</f>
        <v>0</v>
      </c>
      <c r="N29" s="20"/>
      <c r="O29" s="51"/>
      <c r="P29" s="51"/>
      <c r="Q29" s="51"/>
      <c r="R29" s="25"/>
      <c r="S29" s="51"/>
      <c r="T29" s="51"/>
      <c r="U29" s="51"/>
      <c r="V29" s="25"/>
      <c r="W29" s="51"/>
      <c r="X29" s="51"/>
      <c r="Y29" s="51"/>
      <c r="Z29" s="25"/>
    </row>
    <row r="30" spans="1:26" s="27" customFormat="1" ht="31.5" x14ac:dyDescent="0.25">
      <c r="A30" s="19" t="s">
        <v>141</v>
      </c>
      <c r="B30" s="17">
        <f t="shared" ref="B30:M30" si="11">B15+B21+B24+B27</f>
        <v>5509664883</v>
      </c>
      <c r="C30" s="17">
        <f t="shared" si="11"/>
        <v>115067908</v>
      </c>
      <c r="D30" s="17">
        <f t="shared" si="11"/>
        <v>0</v>
      </c>
      <c r="E30" s="17">
        <f t="shared" si="11"/>
        <v>5624732791</v>
      </c>
      <c r="F30" s="17">
        <f t="shared" si="11"/>
        <v>244225041</v>
      </c>
      <c r="G30" s="17">
        <f t="shared" si="11"/>
        <v>0</v>
      </c>
      <c r="H30" s="17">
        <f t="shared" si="11"/>
        <v>0</v>
      </c>
      <c r="I30" s="17">
        <f t="shared" si="11"/>
        <v>244225041</v>
      </c>
      <c r="J30" s="17">
        <f t="shared" si="11"/>
        <v>5753889924</v>
      </c>
      <c r="K30" s="17">
        <f t="shared" si="11"/>
        <v>115067908</v>
      </c>
      <c r="L30" s="17">
        <f t="shared" si="11"/>
        <v>0</v>
      </c>
      <c r="M30" s="17">
        <f t="shared" si="11"/>
        <v>5868957832</v>
      </c>
      <c r="N30" s="19" t="s">
        <v>86</v>
      </c>
      <c r="O30" s="17">
        <f>O12+O15+O18+O21+O24</f>
        <v>5180647152</v>
      </c>
      <c r="P30" s="17">
        <f>P12+P15+P18+P21+P24</f>
        <v>142923146</v>
      </c>
      <c r="Q30" s="17">
        <f>Q12+Q15+Q18+Q21+Q24</f>
        <v>0</v>
      </c>
      <c r="R30" s="17">
        <f>R12+R15+R18+R21+R24</f>
        <v>5323570298</v>
      </c>
      <c r="S30" s="17">
        <f t="shared" ref="S30:Z30" si="12">S12+S15+S18+S21+S24</f>
        <v>307549</v>
      </c>
      <c r="T30" s="17">
        <f t="shared" si="12"/>
        <v>0</v>
      </c>
      <c r="U30" s="17">
        <f t="shared" si="12"/>
        <v>0</v>
      </c>
      <c r="V30" s="17">
        <f t="shared" si="12"/>
        <v>307549</v>
      </c>
      <c r="W30" s="17">
        <f t="shared" si="12"/>
        <v>5180954701</v>
      </c>
      <c r="X30" s="17">
        <f t="shared" si="12"/>
        <v>142923146</v>
      </c>
      <c r="Y30" s="17">
        <f t="shared" si="12"/>
        <v>0</v>
      </c>
      <c r="Z30" s="17">
        <f t="shared" si="12"/>
        <v>5323877847</v>
      </c>
    </row>
    <row r="31" spans="1:26" s="27" customFormat="1" x14ac:dyDescent="0.25">
      <c r="A31" s="88" t="s">
        <v>138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59"/>
      <c r="O31" s="63"/>
      <c r="P31" s="60"/>
      <c r="Q31" s="60"/>
      <c r="R31" s="61">
        <f>E30-R30</f>
        <v>301162493</v>
      </c>
      <c r="S31" s="63"/>
      <c r="T31" s="60"/>
      <c r="U31" s="60"/>
      <c r="V31" s="61">
        <f>I30-V30</f>
        <v>243917492</v>
      </c>
      <c r="W31" s="63"/>
      <c r="X31" s="60"/>
      <c r="Y31" s="60"/>
      <c r="Z31" s="61">
        <f>M30-Z30</f>
        <v>545079985</v>
      </c>
    </row>
    <row r="32" spans="1:26" s="27" customFormat="1" x14ac:dyDescent="0.25">
      <c r="A32" s="182" t="s">
        <v>25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4"/>
      <c r="N32" s="188" t="s">
        <v>25</v>
      </c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</row>
    <row r="33" spans="1:26" s="18" customFormat="1" ht="31.5" x14ac:dyDescent="0.25">
      <c r="A33" s="47" t="s">
        <v>74</v>
      </c>
      <c r="B33" s="34">
        <f>SUM(B34:B35)</f>
        <v>1155927253</v>
      </c>
      <c r="C33" s="34">
        <f>SUM(C34:C35)</f>
        <v>0</v>
      </c>
      <c r="D33" s="34">
        <f>SUM(D34:D35)</f>
        <v>0</v>
      </c>
      <c r="E33" s="34">
        <f>SUM(E34:E35)</f>
        <v>1155927253</v>
      </c>
      <c r="F33" s="34">
        <f t="shared" ref="F33:M33" si="13">SUM(F34:F35)</f>
        <v>0</v>
      </c>
      <c r="G33" s="34">
        <f t="shared" si="13"/>
        <v>0</v>
      </c>
      <c r="H33" s="34">
        <f t="shared" si="13"/>
        <v>0</v>
      </c>
      <c r="I33" s="34">
        <f t="shared" si="13"/>
        <v>0</v>
      </c>
      <c r="J33" s="34">
        <f t="shared" si="13"/>
        <v>1155927253</v>
      </c>
      <c r="K33" s="34">
        <f t="shared" si="13"/>
        <v>0</v>
      </c>
      <c r="L33" s="34">
        <f t="shared" si="13"/>
        <v>0</v>
      </c>
      <c r="M33" s="34">
        <f t="shared" si="13"/>
        <v>1155927253</v>
      </c>
      <c r="N33" s="97" t="s">
        <v>87</v>
      </c>
      <c r="O33" s="34">
        <f>SUM(O34:O35)</f>
        <v>1789601426</v>
      </c>
      <c r="P33" s="34">
        <f>SUM(P34:P35)</f>
        <v>254000</v>
      </c>
      <c r="Q33" s="34">
        <f>SUM(Q34:Q35)</f>
        <v>0</v>
      </c>
      <c r="R33" s="34">
        <f>SUM(R34:R35)</f>
        <v>1789855426</v>
      </c>
      <c r="S33" s="34">
        <f t="shared" ref="S33:Z33" si="14">SUM(S34:S35)</f>
        <v>9639545</v>
      </c>
      <c r="T33" s="34">
        <f t="shared" si="14"/>
        <v>0</v>
      </c>
      <c r="U33" s="34">
        <f t="shared" si="14"/>
        <v>0</v>
      </c>
      <c r="V33" s="34">
        <f t="shared" si="14"/>
        <v>9639545</v>
      </c>
      <c r="W33" s="34">
        <f t="shared" si="14"/>
        <v>1799240971</v>
      </c>
      <c r="X33" s="34">
        <f t="shared" si="14"/>
        <v>254000</v>
      </c>
      <c r="Y33" s="34">
        <f t="shared" si="14"/>
        <v>0</v>
      </c>
      <c r="Z33" s="34">
        <f t="shared" si="14"/>
        <v>1799494971</v>
      </c>
    </row>
    <row r="34" spans="1:26" s="18" customFormat="1" x14ac:dyDescent="0.25">
      <c r="A34" s="20" t="s">
        <v>80</v>
      </c>
      <c r="B34" s="25">
        <f>'4'!B29</f>
        <v>1155927253</v>
      </c>
      <c r="C34" s="25">
        <f>'4'!C29</f>
        <v>0</v>
      </c>
      <c r="D34" s="25">
        <f>'4'!D29</f>
        <v>0</v>
      </c>
      <c r="E34" s="25">
        <f>SUM(B34:D34)</f>
        <v>1155927253</v>
      </c>
      <c r="F34" s="25">
        <f>'4'!F29</f>
        <v>0</v>
      </c>
      <c r="G34" s="25">
        <f>'4'!G29</f>
        <v>0</v>
      </c>
      <c r="H34" s="25">
        <f>'4'!H29</f>
        <v>0</v>
      </c>
      <c r="I34" s="25">
        <f>SUM(F34:H34)</f>
        <v>0</v>
      </c>
      <c r="J34" s="25">
        <f>'4'!J29</f>
        <v>1155927253</v>
      </c>
      <c r="K34" s="25">
        <f>'4'!K29</f>
        <v>0</v>
      </c>
      <c r="L34" s="25">
        <f>'4'!L29</f>
        <v>0</v>
      </c>
      <c r="M34" s="25">
        <f>SUM(J34:L34)</f>
        <v>1155927253</v>
      </c>
      <c r="N34" s="20" t="s">
        <v>80</v>
      </c>
      <c r="O34" s="25">
        <f>'5'!B59</f>
        <v>1778269926</v>
      </c>
      <c r="P34" s="25">
        <f>'5'!C59</f>
        <v>254000</v>
      </c>
      <c r="Q34" s="25">
        <f>'5'!D59</f>
        <v>0</v>
      </c>
      <c r="R34" s="25">
        <f>SUM(O34:Q34)</f>
        <v>1778523926</v>
      </c>
      <c r="S34" s="25">
        <f>'5'!F59</f>
        <v>0</v>
      </c>
      <c r="T34" s="25">
        <f>'5'!G59</f>
        <v>0</v>
      </c>
      <c r="U34" s="25">
        <f>'5'!H59</f>
        <v>0</v>
      </c>
      <c r="V34" s="25">
        <f>SUM(S34:U34)</f>
        <v>0</v>
      </c>
      <c r="W34" s="25">
        <f>'5'!J59</f>
        <v>1778269926</v>
      </c>
      <c r="X34" s="25">
        <f>'5'!K59</f>
        <v>254000</v>
      </c>
      <c r="Y34" s="25">
        <f>'5'!L59</f>
        <v>0</v>
      </c>
      <c r="Z34" s="25">
        <f>SUM(W34:Y34)</f>
        <v>1778523926</v>
      </c>
    </row>
    <row r="35" spans="1:26" s="18" customFormat="1" x14ac:dyDescent="0.25">
      <c r="A35" s="20" t="s">
        <v>81</v>
      </c>
      <c r="B35" s="25">
        <f>'6'!C282</f>
        <v>0</v>
      </c>
      <c r="C35" s="25">
        <f>'6'!D282</f>
        <v>0</v>
      </c>
      <c r="D35" s="25">
        <f>'6'!E282</f>
        <v>0</v>
      </c>
      <c r="E35" s="25">
        <f>'6'!F282</f>
        <v>0</v>
      </c>
      <c r="F35" s="25">
        <f>'6'!G282</f>
        <v>0</v>
      </c>
      <c r="G35" s="25">
        <f>'6'!H282</f>
        <v>0</v>
      </c>
      <c r="H35" s="25">
        <f>'6'!I282</f>
        <v>0</v>
      </c>
      <c r="I35" s="25">
        <f>'6'!J282</f>
        <v>0</v>
      </c>
      <c r="J35" s="25">
        <f>'6'!K282</f>
        <v>0</v>
      </c>
      <c r="K35" s="25">
        <f>'6'!L282</f>
        <v>0</v>
      </c>
      <c r="L35" s="25">
        <f>'6'!M282</f>
        <v>0</v>
      </c>
      <c r="M35" s="25">
        <f>'6'!N282</f>
        <v>0</v>
      </c>
      <c r="N35" s="20" t="s">
        <v>81</v>
      </c>
      <c r="O35" s="25">
        <f>'7'!C95</f>
        <v>11331500</v>
      </c>
      <c r="P35" s="25">
        <f>'7'!D95</f>
        <v>0</v>
      </c>
      <c r="Q35" s="25">
        <f>'7'!E95</f>
        <v>0</v>
      </c>
      <c r="R35" s="25">
        <f>SUM(O35:Q35)</f>
        <v>11331500</v>
      </c>
      <c r="S35" s="25">
        <f>'7'!G95</f>
        <v>9639545</v>
      </c>
      <c r="T35" s="25">
        <f>'7'!H95</f>
        <v>0</v>
      </c>
      <c r="U35" s="25">
        <f>'7'!I95</f>
        <v>0</v>
      </c>
      <c r="V35" s="25">
        <f>SUM(S35:U35)</f>
        <v>9639545</v>
      </c>
      <c r="W35" s="25">
        <f>'7'!K95</f>
        <v>20971045</v>
      </c>
      <c r="X35" s="25">
        <f>'7'!L95</f>
        <v>0</v>
      </c>
      <c r="Y35" s="25">
        <f>'7'!M95</f>
        <v>0</v>
      </c>
      <c r="Z35" s="25">
        <f>SUM(W35:Y35)</f>
        <v>20971045</v>
      </c>
    </row>
    <row r="36" spans="1:26" s="18" customFormat="1" x14ac:dyDescent="0.25">
      <c r="A36" s="44" t="s">
        <v>75</v>
      </c>
      <c r="B36" s="17">
        <f>SUM(B37:B38)</f>
        <v>467279960</v>
      </c>
      <c r="C36" s="17">
        <f>SUM(C37:C38)</f>
        <v>0</v>
      </c>
      <c r="D36" s="17">
        <f>SUM(D37:D38)</f>
        <v>0</v>
      </c>
      <c r="E36" s="17">
        <f>SUM(E37:E38)</f>
        <v>467279960</v>
      </c>
      <c r="F36" s="17">
        <f t="shared" ref="F36:M36" si="15">SUM(F37:F38)</f>
        <v>78181937</v>
      </c>
      <c r="G36" s="17">
        <f t="shared" si="15"/>
        <v>0</v>
      </c>
      <c r="H36" s="17">
        <f t="shared" si="15"/>
        <v>0</v>
      </c>
      <c r="I36" s="17">
        <f t="shared" si="15"/>
        <v>78181937</v>
      </c>
      <c r="J36" s="17">
        <f t="shared" si="15"/>
        <v>545461897</v>
      </c>
      <c r="K36" s="17">
        <f t="shared" si="15"/>
        <v>0</v>
      </c>
      <c r="L36" s="17">
        <f t="shared" si="15"/>
        <v>0</v>
      </c>
      <c r="M36" s="17">
        <f t="shared" si="15"/>
        <v>545461897</v>
      </c>
      <c r="N36" s="32" t="s">
        <v>88</v>
      </c>
      <c r="O36" s="28">
        <f>SUM(O37:O38)</f>
        <v>1291694082</v>
      </c>
      <c r="P36" s="28">
        <f>SUM(P37:P38)</f>
        <v>0</v>
      </c>
      <c r="Q36" s="28">
        <f>SUM(Q37:Q38)</f>
        <v>0</v>
      </c>
      <c r="R36" s="28">
        <f>SUM(R37:R38)</f>
        <v>1291694082</v>
      </c>
      <c r="S36" s="28">
        <f t="shared" ref="S36:Z36" si="16">SUM(S37:S38)</f>
        <v>0</v>
      </c>
      <c r="T36" s="28">
        <f t="shared" si="16"/>
        <v>0</v>
      </c>
      <c r="U36" s="28">
        <f t="shared" si="16"/>
        <v>0</v>
      </c>
      <c r="V36" s="28">
        <f t="shared" si="16"/>
        <v>0</v>
      </c>
      <c r="W36" s="28">
        <f t="shared" si="16"/>
        <v>1291694082</v>
      </c>
      <c r="X36" s="28">
        <f t="shared" si="16"/>
        <v>0</v>
      </c>
      <c r="Y36" s="28">
        <f t="shared" si="16"/>
        <v>0</v>
      </c>
      <c r="Z36" s="28">
        <f t="shared" si="16"/>
        <v>1291694082</v>
      </c>
    </row>
    <row r="37" spans="1:26" s="18" customFormat="1" x14ac:dyDescent="0.25">
      <c r="A37" s="20" t="s">
        <v>80</v>
      </c>
      <c r="B37" s="25">
        <f>'4'!B49</f>
        <v>467279960</v>
      </c>
      <c r="C37" s="25">
        <f>'4'!C49</f>
        <v>0</v>
      </c>
      <c r="D37" s="25">
        <f>'4'!D49</f>
        <v>0</v>
      </c>
      <c r="E37" s="25">
        <f>SUM(B37:D37)</f>
        <v>467279960</v>
      </c>
      <c r="F37" s="25">
        <f>'4'!F49</f>
        <v>78181937</v>
      </c>
      <c r="G37" s="25">
        <f>'4'!G49</f>
        <v>0</v>
      </c>
      <c r="H37" s="25">
        <f>'4'!H49</f>
        <v>0</v>
      </c>
      <c r="I37" s="25">
        <f>SUM(F37:H37)</f>
        <v>78181937</v>
      </c>
      <c r="J37" s="25">
        <f>'4'!J49</f>
        <v>545461897</v>
      </c>
      <c r="K37" s="25">
        <f>'4'!K49</f>
        <v>0</v>
      </c>
      <c r="L37" s="25">
        <f>'4'!L49</f>
        <v>0</v>
      </c>
      <c r="M37" s="25">
        <f>SUM(J37:L37)</f>
        <v>545461897</v>
      </c>
      <c r="N37" s="20" t="s">
        <v>80</v>
      </c>
      <c r="O37" s="25">
        <f>'5'!B65</f>
        <v>1291694082</v>
      </c>
      <c r="P37" s="25">
        <f>'5'!C65</f>
        <v>0</v>
      </c>
      <c r="Q37" s="25">
        <f>'5'!D65</f>
        <v>0</v>
      </c>
      <c r="R37" s="25">
        <f>SUM(O37:Q37)</f>
        <v>1291694082</v>
      </c>
      <c r="S37" s="25">
        <f>'5'!F65</f>
        <v>0</v>
      </c>
      <c r="T37" s="25">
        <f>'5'!G65</f>
        <v>0</v>
      </c>
      <c r="U37" s="25">
        <f>'5'!H65</f>
        <v>0</v>
      </c>
      <c r="V37" s="25">
        <f>SUM(S37:U37)</f>
        <v>0</v>
      </c>
      <c r="W37" s="25">
        <f>'5'!J65</f>
        <v>1291694082</v>
      </c>
      <c r="X37" s="25">
        <f>'5'!K65</f>
        <v>0</v>
      </c>
      <c r="Y37" s="25">
        <f>'5'!L65</f>
        <v>0</v>
      </c>
      <c r="Z37" s="25">
        <f>SUM(W37:Y37)</f>
        <v>1291694082</v>
      </c>
    </row>
    <row r="38" spans="1:26" s="18" customFormat="1" x14ac:dyDescent="0.25">
      <c r="A38" s="20" t="s">
        <v>81</v>
      </c>
      <c r="B38" s="25">
        <f>'6'!C284</f>
        <v>0</v>
      </c>
      <c r="C38" s="25">
        <f>'6'!D284</f>
        <v>0</v>
      </c>
      <c r="D38" s="25">
        <f>'6'!E284</f>
        <v>0</v>
      </c>
      <c r="E38" s="25">
        <f>'6'!F284</f>
        <v>0</v>
      </c>
      <c r="F38" s="25">
        <f>'6'!G284</f>
        <v>0</v>
      </c>
      <c r="G38" s="25">
        <f>'6'!H284</f>
        <v>0</v>
      </c>
      <c r="H38" s="25">
        <f>'6'!I284</f>
        <v>0</v>
      </c>
      <c r="I38" s="25">
        <f>'6'!J284</f>
        <v>0</v>
      </c>
      <c r="J38" s="25">
        <f>'6'!K284</f>
        <v>0</v>
      </c>
      <c r="K38" s="25">
        <f>'6'!L284</f>
        <v>0</v>
      </c>
      <c r="L38" s="25">
        <f>'6'!M284</f>
        <v>0</v>
      </c>
      <c r="M38" s="25">
        <f>'6'!N284</f>
        <v>0</v>
      </c>
      <c r="N38" s="20" t="s">
        <v>81</v>
      </c>
      <c r="O38" s="25">
        <f>'7'!C96</f>
        <v>0</v>
      </c>
      <c r="P38" s="25">
        <f>'7'!D96</f>
        <v>0</v>
      </c>
      <c r="Q38" s="25">
        <f>'7'!E96</f>
        <v>0</v>
      </c>
      <c r="R38" s="25">
        <f>SUM(O38:Q38)</f>
        <v>0</v>
      </c>
      <c r="S38" s="25">
        <f>'7'!G96</f>
        <v>0</v>
      </c>
      <c r="T38" s="25">
        <f>'7'!H96</f>
        <v>0</v>
      </c>
      <c r="U38" s="25">
        <f>'7'!I96</f>
        <v>0</v>
      </c>
      <c r="V38" s="25">
        <f>SUM(S38:U38)</f>
        <v>0</v>
      </c>
      <c r="W38" s="25">
        <f>'7'!K96</f>
        <v>0</v>
      </c>
      <c r="X38" s="25">
        <f>'7'!L96</f>
        <v>0</v>
      </c>
      <c r="Y38" s="25">
        <f>'7'!M96</f>
        <v>0</v>
      </c>
      <c r="Z38" s="25">
        <f>SUM(W38:Y38)</f>
        <v>0</v>
      </c>
    </row>
    <row r="39" spans="1:26" s="18" customFormat="1" ht="31.5" x14ac:dyDescent="0.25">
      <c r="A39" s="39" t="s">
        <v>65</v>
      </c>
      <c r="B39" s="17">
        <f>SUM(B40:B41)</f>
        <v>4200020</v>
      </c>
      <c r="C39" s="17">
        <f>SUM(C40:C41)</f>
        <v>15000000</v>
      </c>
      <c r="D39" s="17">
        <f>SUM(D40:D41)</f>
        <v>0</v>
      </c>
      <c r="E39" s="17">
        <f>SUM(E40:E41)</f>
        <v>19200020</v>
      </c>
      <c r="F39" s="17">
        <f t="shared" ref="F39:M39" si="17">SUM(F40:F41)</f>
        <v>0</v>
      </c>
      <c r="G39" s="17">
        <f t="shared" si="17"/>
        <v>0</v>
      </c>
      <c r="H39" s="17">
        <f t="shared" si="17"/>
        <v>0</v>
      </c>
      <c r="I39" s="17">
        <f t="shared" si="17"/>
        <v>0</v>
      </c>
      <c r="J39" s="17">
        <f t="shared" si="17"/>
        <v>4200020</v>
      </c>
      <c r="K39" s="17">
        <f t="shared" si="17"/>
        <v>15000000</v>
      </c>
      <c r="L39" s="17">
        <f t="shared" si="17"/>
        <v>0</v>
      </c>
      <c r="M39" s="17">
        <f t="shared" si="17"/>
        <v>19200020</v>
      </c>
      <c r="N39" s="36" t="s">
        <v>89</v>
      </c>
      <c r="O39" s="17">
        <f>SUM(O40:O41)</f>
        <v>576382506</v>
      </c>
      <c r="P39" s="17">
        <f>SUM(P40:P41)</f>
        <v>134000000</v>
      </c>
      <c r="Q39" s="17">
        <f>SUM(Q40:Q41)</f>
        <v>0</v>
      </c>
      <c r="R39" s="17">
        <f>SUM(R40:R41)</f>
        <v>710382506</v>
      </c>
      <c r="S39" s="17">
        <f t="shared" ref="S39:Z39" si="18">SUM(S40:S41)</f>
        <v>4000000</v>
      </c>
      <c r="T39" s="17">
        <f t="shared" si="18"/>
        <v>0</v>
      </c>
      <c r="U39" s="17">
        <f t="shared" si="18"/>
        <v>0</v>
      </c>
      <c r="V39" s="17">
        <f t="shared" si="18"/>
        <v>4000000</v>
      </c>
      <c r="W39" s="17">
        <f t="shared" si="18"/>
        <v>580382506</v>
      </c>
      <c r="X39" s="17">
        <f t="shared" si="18"/>
        <v>134000000</v>
      </c>
      <c r="Y39" s="17">
        <f t="shared" si="18"/>
        <v>0</v>
      </c>
      <c r="Z39" s="17">
        <f t="shared" si="18"/>
        <v>714382506</v>
      </c>
    </row>
    <row r="40" spans="1:26" s="18" customFormat="1" x14ac:dyDescent="0.25">
      <c r="A40" s="20" t="s">
        <v>80</v>
      </c>
      <c r="B40" s="25">
        <f>'4'!B54</f>
        <v>3200000</v>
      </c>
      <c r="C40" s="25">
        <f>'4'!C54</f>
        <v>15000000</v>
      </c>
      <c r="D40" s="25">
        <f>'4'!D54</f>
        <v>0</v>
      </c>
      <c r="E40" s="25">
        <f>SUM(B40:D40)</f>
        <v>18200000</v>
      </c>
      <c r="F40" s="25">
        <f>'4'!F54</f>
        <v>0</v>
      </c>
      <c r="G40" s="25">
        <f>'4'!G54</f>
        <v>0</v>
      </c>
      <c r="H40" s="25">
        <f>'4'!H54</f>
        <v>0</v>
      </c>
      <c r="I40" s="25">
        <f>SUM(F40:H40)</f>
        <v>0</v>
      </c>
      <c r="J40" s="25">
        <f>'4'!J54</f>
        <v>3200000</v>
      </c>
      <c r="K40" s="25">
        <f>'4'!K54</f>
        <v>15000000</v>
      </c>
      <c r="L40" s="25">
        <f>'4'!L54</f>
        <v>0</v>
      </c>
      <c r="M40" s="25">
        <f>SUM(J40:L40)</f>
        <v>18200000</v>
      </c>
      <c r="N40" s="20" t="s">
        <v>80</v>
      </c>
      <c r="O40" s="25">
        <f>'5'!B68</f>
        <v>576382506</v>
      </c>
      <c r="P40" s="25">
        <f>'5'!C68</f>
        <v>134000000</v>
      </c>
      <c r="Q40" s="25">
        <f>'5'!D68</f>
        <v>0</v>
      </c>
      <c r="R40" s="25">
        <f>SUM(O40:Q40)</f>
        <v>710382506</v>
      </c>
      <c r="S40" s="25">
        <f>'5'!F68</f>
        <v>0</v>
      </c>
      <c r="T40" s="25">
        <f>'5'!G68</f>
        <v>0</v>
      </c>
      <c r="U40" s="25">
        <f>'5'!H68</f>
        <v>0</v>
      </c>
      <c r="V40" s="25">
        <f>SUM(S40:U40)</f>
        <v>0</v>
      </c>
      <c r="W40" s="25">
        <f>'5'!J68</f>
        <v>576382506</v>
      </c>
      <c r="X40" s="25">
        <f>'5'!K68</f>
        <v>134000000</v>
      </c>
      <c r="Y40" s="25">
        <f>'5'!L68</f>
        <v>0</v>
      </c>
      <c r="Z40" s="25">
        <f>SUM(W40:Y40)</f>
        <v>710382506</v>
      </c>
    </row>
    <row r="41" spans="1:26" s="18" customFormat="1" x14ac:dyDescent="0.25">
      <c r="A41" s="20" t="s">
        <v>81</v>
      </c>
      <c r="B41" s="25">
        <f>'6'!C286</f>
        <v>1000020</v>
      </c>
      <c r="C41" s="25">
        <f>'6'!D286</f>
        <v>0</v>
      </c>
      <c r="D41" s="25">
        <f>'6'!E286</f>
        <v>0</v>
      </c>
      <c r="E41" s="25">
        <f>'6'!F286</f>
        <v>1000020</v>
      </c>
      <c r="F41" s="25">
        <f>'6'!G286</f>
        <v>0</v>
      </c>
      <c r="G41" s="25">
        <f>'6'!H286</f>
        <v>0</v>
      </c>
      <c r="H41" s="25">
        <f>'6'!I286</f>
        <v>0</v>
      </c>
      <c r="I41" s="25">
        <f>'6'!J286</f>
        <v>0</v>
      </c>
      <c r="J41" s="25">
        <f>'6'!K286</f>
        <v>1000020</v>
      </c>
      <c r="K41" s="25">
        <f>'6'!L286</f>
        <v>0</v>
      </c>
      <c r="L41" s="25">
        <f>'6'!M286</f>
        <v>0</v>
      </c>
      <c r="M41" s="25">
        <f>'6'!N286</f>
        <v>1000020</v>
      </c>
      <c r="N41" s="20" t="s">
        <v>81</v>
      </c>
      <c r="O41" s="25">
        <f>'7'!C97</f>
        <v>0</v>
      </c>
      <c r="P41" s="25">
        <f>'7'!D97</f>
        <v>0</v>
      </c>
      <c r="Q41" s="25">
        <f>'7'!E97</f>
        <v>0</v>
      </c>
      <c r="R41" s="25">
        <f>SUM(O41:Q41)</f>
        <v>0</v>
      </c>
      <c r="S41" s="25">
        <f>'7'!G97</f>
        <v>4000000</v>
      </c>
      <c r="T41" s="25">
        <f>'7'!H97</f>
        <v>0</v>
      </c>
      <c r="U41" s="25">
        <f>'7'!I97</f>
        <v>0</v>
      </c>
      <c r="V41" s="25">
        <f>SUM(S41:U41)</f>
        <v>4000000</v>
      </c>
      <c r="W41" s="25">
        <f>'7'!K97</f>
        <v>4000000</v>
      </c>
      <c r="X41" s="25">
        <f>'7'!L97</f>
        <v>0</v>
      </c>
      <c r="Y41" s="25">
        <f>'7'!M97</f>
        <v>0</v>
      </c>
      <c r="Z41" s="25">
        <f>SUM(W41:Y41)</f>
        <v>4000000</v>
      </c>
    </row>
    <row r="42" spans="1:26" s="18" customFormat="1" ht="31.5" x14ac:dyDescent="0.25">
      <c r="A42" s="19" t="s">
        <v>76</v>
      </c>
      <c r="B42" s="17">
        <f>B33+B36+B39</f>
        <v>1627407233</v>
      </c>
      <c r="C42" s="17">
        <f>C33+C36+C39</f>
        <v>15000000</v>
      </c>
      <c r="D42" s="17">
        <f>D33+D36+D39</f>
        <v>0</v>
      </c>
      <c r="E42" s="17">
        <f>E33+E36+E39</f>
        <v>1642407233</v>
      </c>
      <c r="F42" s="17">
        <f t="shared" ref="F42:M42" si="19">F33+F36+F39</f>
        <v>78181937</v>
      </c>
      <c r="G42" s="17">
        <f t="shared" si="19"/>
        <v>0</v>
      </c>
      <c r="H42" s="17">
        <f t="shared" si="19"/>
        <v>0</v>
      </c>
      <c r="I42" s="17">
        <f t="shared" si="19"/>
        <v>78181937</v>
      </c>
      <c r="J42" s="17">
        <f t="shared" si="19"/>
        <v>1705589170</v>
      </c>
      <c r="K42" s="17">
        <f t="shared" si="19"/>
        <v>15000000</v>
      </c>
      <c r="L42" s="17">
        <f t="shared" si="19"/>
        <v>0</v>
      </c>
      <c r="M42" s="17">
        <f t="shared" si="19"/>
        <v>1720589170</v>
      </c>
      <c r="N42" s="19" t="s">
        <v>90</v>
      </c>
      <c r="O42" s="65">
        <f>O33+O36+O39</f>
        <v>3657678014</v>
      </c>
      <c r="P42" s="65">
        <f>P33+P36+P39</f>
        <v>134254000</v>
      </c>
      <c r="Q42" s="65">
        <f>Q33+Q36+Q39</f>
        <v>0</v>
      </c>
      <c r="R42" s="65">
        <f>R33+R36+R39</f>
        <v>3791932014</v>
      </c>
      <c r="S42" s="65">
        <f t="shared" ref="S42:Z42" si="20">S33+S36+S39</f>
        <v>13639545</v>
      </c>
      <c r="T42" s="65">
        <f t="shared" si="20"/>
        <v>0</v>
      </c>
      <c r="U42" s="65">
        <f t="shared" si="20"/>
        <v>0</v>
      </c>
      <c r="V42" s="65">
        <f t="shared" si="20"/>
        <v>13639545</v>
      </c>
      <c r="W42" s="65">
        <f t="shared" si="20"/>
        <v>3671317559</v>
      </c>
      <c r="X42" s="65">
        <f t="shared" si="20"/>
        <v>134254000</v>
      </c>
      <c r="Y42" s="65">
        <f t="shared" si="20"/>
        <v>0</v>
      </c>
      <c r="Z42" s="65">
        <f t="shared" si="20"/>
        <v>3805571559</v>
      </c>
    </row>
    <row r="43" spans="1:26" s="18" customFormat="1" x14ac:dyDescent="0.25">
      <c r="A43" s="88" t="s">
        <v>139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62"/>
      <c r="O43" s="68"/>
      <c r="P43" s="67"/>
      <c r="Q43" s="67"/>
      <c r="R43" s="64">
        <f>E42-R42</f>
        <v>-2149524781</v>
      </c>
      <c r="S43" s="68"/>
      <c r="T43" s="67"/>
      <c r="U43" s="67"/>
      <c r="V43" s="64">
        <f>I42-V42</f>
        <v>64542392</v>
      </c>
      <c r="W43" s="68"/>
      <c r="X43" s="67"/>
      <c r="Y43" s="67"/>
      <c r="Z43" s="64">
        <f>M42-Z42</f>
        <v>-2084982389</v>
      </c>
    </row>
    <row r="44" spans="1:26" s="18" customFormat="1" x14ac:dyDescent="0.25">
      <c r="A44" s="19" t="s">
        <v>79</v>
      </c>
      <c r="B44" s="17">
        <f>B30+B42</f>
        <v>7137072116</v>
      </c>
      <c r="C44" s="17">
        <f>C30+C42</f>
        <v>130067908</v>
      </c>
      <c r="D44" s="17">
        <f>D30+D42</f>
        <v>0</v>
      </c>
      <c r="E44" s="17">
        <f>E30+E42</f>
        <v>7267140024</v>
      </c>
      <c r="F44" s="17">
        <f t="shared" ref="F44:M44" si="21">F30+F42</f>
        <v>322406978</v>
      </c>
      <c r="G44" s="17">
        <f t="shared" si="21"/>
        <v>0</v>
      </c>
      <c r="H44" s="17">
        <f t="shared" si="21"/>
        <v>0</v>
      </c>
      <c r="I44" s="17">
        <f t="shared" si="21"/>
        <v>322406978</v>
      </c>
      <c r="J44" s="17">
        <f t="shared" si="21"/>
        <v>7459479094</v>
      </c>
      <c r="K44" s="17">
        <f t="shared" si="21"/>
        <v>130067908</v>
      </c>
      <c r="L44" s="17">
        <f t="shared" si="21"/>
        <v>0</v>
      </c>
      <c r="M44" s="17">
        <f t="shared" si="21"/>
        <v>7589547002</v>
      </c>
      <c r="N44" s="19" t="s">
        <v>91</v>
      </c>
      <c r="O44" s="66">
        <f>O30+O42</f>
        <v>8838325166</v>
      </c>
      <c r="P44" s="66">
        <f>P30+P42</f>
        <v>277177146</v>
      </c>
      <c r="Q44" s="66">
        <f>Q30+Q42</f>
        <v>0</v>
      </c>
      <c r="R44" s="34">
        <f>SUM(O44:Q44)</f>
        <v>9115502312</v>
      </c>
      <c r="S44" s="66">
        <f>S30+S42</f>
        <v>13947094</v>
      </c>
      <c r="T44" s="66">
        <f>T30+T42</f>
        <v>0</v>
      </c>
      <c r="U44" s="66">
        <f>U30+U42</f>
        <v>0</v>
      </c>
      <c r="V44" s="34">
        <f>SUM(S44:U44)</f>
        <v>13947094</v>
      </c>
      <c r="W44" s="66">
        <f>W30+W42</f>
        <v>8852272260</v>
      </c>
      <c r="X44" s="66">
        <f>X30+X42</f>
        <v>277177146</v>
      </c>
      <c r="Y44" s="66">
        <f>Y30+Y42</f>
        <v>0</v>
      </c>
      <c r="Z44" s="34">
        <f>SUM(W44:Y44)</f>
        <v>9129449406</v>
      </c>
    </row>
    <row r="45" spans="1:26" s="18" customFormat="1" x14ac:dyDescent="0.25">
      <c r="A45" s="23" t="s">
        <v>77</v>
      </c>
      <c r="B45" s="17">
        <f>SUM(B46:B47)</f>
        <v>3988337478</v>
      </c>
      <c r="C45" s="17">
        <f>SUM(C46:C47)</f>
        <v>0</v>
      </c>
      <c r="D45" s="17">
        <f>SUM(D46:D47)</f>
        <v>0</v>
      </c>
      <c r="E45" s="17">
        <f>SUM(E46:E47)</f>
        <v>3988337478</v>
      </c>
      <c r="F45" s="17">
        <f t="shared" ref="F45:M45" si="22">SUM(F46:F47)</f>
        <v>-230504357</v>
      </c>
      <c r="G45" s="17">
        <f t="shared" si="22"/>
        <v>0</v>
      </c>
      <c r="H45" s="17">
        <f t="shared" si="22"/>
        <v>0</v>
      </c>
      <c r="I45" s="17">
        <f t="shared" si="22"/>
        <v>-230504357</v>
      </c>
      <c r="J45" s="17">
        <f t="shared" si="22"/>
        <v>3757833121</v>
      </c>
      <c r="K45" s="17">
        <f t="shared" si="22"/>
        <v>0</v>
      </c>
      <c r="L45" s="17">
        <f t="shared" si="22"/>
        <v>0</v>
      </c>
      <c r="M45" s="17">
        <f t="shared" si="22"/>
        <v>3757833121</v>
      </c>
      <c r="N45" s="19" t="s">
        <v>122</v>
      </c>
      <c r="O45" s="31">
        <f>SUM(O46:O47)</f>
        <v>2139975190</v>
      </c>
      <c r="P45" s="31">
        <f>SUM(P46:P47)</f>
        <v>0</v>
      </c>
      <c r="Q45" s="31">
        <f>SUM(Q46:Q47)</f>
        <v>0</v>
      </c>
      <c r="R45" s="31">
        <f>SUM(R46:R47)</f>
        <v>2139975190</v>
      </c>
      <c r="S45" s="31">
        <f t="shared" ref="S45:Z45" si="23">SUM(S46:S47)</f>
        <v>77955527</v>
      </c>
      <c r="T45" s="31">
        <f t="shared" si="23"/>
        <v>0</v>
      </c>
      <c r="U45" s="31">
        <f t="shared" si="23"/>
        <v>0</v>
      </c>
      <c r="V45" s="31">
        <f t="shared" si="23"/>
        <v>77955527</v>
      </c>
      <c r="W45" s="31">
        <f t="shared" si="23"/>
        <v>2217930717</v>
      </c>
      <c r="X45" s="31">
        <f t="shared" si="23"/>
        <v>0</v>
      </c>
      <c r="Y45" s="31">
        <f t="shared" si="23"/>
        <v>0</v>
      </c>
      <c r="Z45" s="31">
        <f t="shared" si="23"/>
        <v>2217930717</v>
      </c>
    </row>
    <row r="46" spans="1:26" s="18" customFormat="1" x14ac:dyDescent="0.25">
      <c r="A46" s="20" t="s">
        <v>80</v>
      </c>
      <c r="B46" s="25">
        <f>'4'!B56</f>
        <v>1848362288</v>
      </c>
      <c r="C46" s="25">
        <f>'4'!C56</f>
        <v>0</v>
      </c>
      <c r="D46" s="25">
        <f>'4'!D56</f>
        <v>0</v>
      </c>
      <c r="E46" s="25">
        <f>SUM(B46:D46)</f>
        <v>1848362288</v>
      </c>
      <c r="F46" s="25">
        <f>'4'!F56</f>
        <v>-241008537</v>
      </c>
      <c r="G46" s="25">
        <f>'4'!G56</f>
        <v>0</v>
      </c>
      <c r="H46" s="25">
        <f>'4'!H56</f>
        <v>0</v>
      </c>
      <c r="I46" s="25">
        <f>SUM(F46:H46)</f>
        <v>-241008537</v>
      </c>
      <c r="J46" s="25">
        <f>'4'!J56</f>
        <v>1607353751</v>
      </c>
      <c r="K46" s="25">
        <f>'4'!K56</f>
        <v>0</v>
      </c>
      <c r="L46" s="25">
        <f>'4'!L56</f>
        <v>0</v>
      </c>
      <c r="M46" s="25">
        <f>SUM(J46:L46)</f>
        <v>1607353751</v>
      </c>
      <c r="N46" s="20" t="s">
        <v>80</v>
      </c>
      <c r="O46" s="55">
        <f>'5'!B72</f>
        <v>2139975190</v>
      </c>
      <c r="P46" s="55">
        <f>'5'!C72</f>
        <v>0</v>
      </c>
      <c r="Q46" s="55">
        <f>'5'!D72</f>
        <v>0</v>
      </c>
      <c r="R46" s="25">
        <f>SUM(O46:Q46)</f>
        <v>2139975190</v>
      </c>
      <c r="S46" s="55">
        <f>'5'!F72</f>
        <v>77955527</v>
      </c>
      <c r="T46" s="55">
        <f>'5'!G72</f>
        <v>0</v>
      </c>
      <c r="U46" s="55">
        <f>'5'!H72</f>
        <v>0</v>
      </c>
      <c r="V46" s="25">
        <f>SUM(S46:U46)</f>
        <v>77955527</v>
      </c>
      <c r="W46" s="55">
        <f>'5'!J72</f>
        <v>2217930717</v>
      </c>
      <c r="X46" s="55">
        <f>'5'!K72</f>
        <v>0</v>
      </c>
      <c r="Y46" s="55">
        <f>'5'!L72</f>
        <v>0</v>
      </c>
      <c r="Z46" s="25">
        <f>SUM(W46:Y46)</f>
        <v>2217930717</v>
      </c>
    </row>
    <row r="47" spans="1:26" s="18" customFormat="1" x14ac:dyDescent="0.25">
      <c r="A47" s="20" t="s">
        <v>81</v>
      </c>
      <c r="B47" s="25">
        <f>'6'!C256</f>
        <v>2139975190</v>
      </c>
      <c r="C47" s="25">
        <f>'6'!D256</f>
        <v>0</v>
      </c>
      <c r="D47" s="25">
        <f>'6'!E256</f>
        <v>0</v>
      </c>
      <c r="E47" s="25">
        <f>'6'!F256</f>
        <v>2139975190</v>
      </c>
      <c r="F47" s="25">
        <f>'6'!G256</f>
        <v>10504180</v>
      </c>
      <c r="G47" s="25">
        <f>'6'!H256</f>
        <v>0</v>
      </c>
      <c r="H47" s="25">
        <f>'6'!I256</f>
        <v>0</v>
      </c>
      <c r="I47" s="25">
        <f>'6'!J256</f>
        <v>10504180</v>
      </c>
      <c r="J47" s="25">
        <f>'6'!K256</f>
        <v>2150479370</v>
      </c>
      <c r="K47" s="25">
        <f>'6'!L256</f>
        <v>0</v>
      </c>
      <c r="L47" s="25">
        <f>'6'!M256</f>
        <v>0</v>
      </c>
      <c r="M47" s="25">
        <f>'6'!N256</f>
        <v>2150479370</v>
      </c>
      <c r="N47" s="20" t="s">
        <v>81</v>
      </c>
      <c r="O47" s="55">
        <v>0</v>
      </c>
      <c r="P47" s="55">
        <v>0</v>
      </c>
      <c r="Q47" s="55">
        <v>0</v>
      </c>
      <c r="R47" s="25">
        <f>SUM(O47:Q47)</f>
        <v>0</v>
      </c>
      <c r="S47" s="55">
        <v>0</v>
      </c>
      <c r="T47" s="55">
        <v>0</v>
      </c>
      <c r="U47" s="55">
        <v>0</v>
      </c>
      <c r="V47" s="25">
        <f>SUM(S47:U47)</f>
        <v>0</v>
      </c>
      <c r="W47" s="55">
        <v>0</v>
      </c>
      <c r="X47" s="55">
        <v>0</v>
      </c>
      <c r="Y47" s="55">
        <v>0</v>
      </c>
      <c r="Z47" s="25">
        <f>SUM(W47:Y47)</f>
        <v>0</v>
      </c>
    </row>
    <row r="48" spans="1:26" s="27" customFormat="1" x14ac:dyDescent="0.25">
      <c r="A48" s="19" t="s">
        <v>78</v>
      </c>
      <c r="B48" s="17">
        <f>B44+B45</f>
        <v>11125409594</v>
      </c>
      <c r="C48" s="17">
        <f>C44+C45</f>
        <v>130067908</v>
      </c>
      <c r="D48" s="17">
        <f>D44+D45</f>
        <v>0</v>
      </c>
      <c r="E48" s="17">
        <f>E44+E45</f>
        <v>11255477502</v>
      </c>
      <c r="F48" s="17">
        <f t="shared" ref="F48:M48" si="24">F44+F45</f>
        <v>91902621</v>
      </c>
      <c r="G48" s="17">
        <f t="shared" si="24"/>
        <v>0</v>
      </c>
      <c r="H48" s="17">
        <f t="shared" si="24"/>
        <v>0</v>
      </c>
      <c r="I48" s="17">
        <f t="shared" si="24"/>
        <v>91902621</v>
      </c>
      <c r="J48" s="17">
        <f t="shared" si="24"/>
        <v>11217312215</v>
      </c>
      <c r="K48" s="17">
        <f t="shared" si="24"/>
        <v>130067908</v>
      </c>
      <c r="L48" s="17">
        <f t="shared" si="24"/>
        <v>0</v>
      </c>
      <c r="M48" s="17">
        <f t="shared" si="24"/>
        <v>11347380123</v>
      </c>
      <c r="N48" s="19" t="s">
        <v>92</v>
      </c>
      <c r="O48" s="17">
        <f>O44+O45</f>
        <v>10978300356</v>
      </c>
      <c r="P48" s="17">
        <f>P44+P45</f>
        <v>277177146</v>
      </c>
      <c r="Q48" s="17">
        <f>Q44+Q45</f>
        <v>0</v>
      </c>
      <c r="R48" s="17">
        <f>R44+R45</f>
        <v>11255477502</v>
      </c>
      <c r="S48" s="17">
        <f t="shared" ref="S48:Z48" si="25">S44+S45</f>
        <v>91902621</v>
      </c>
      <c r="T48" s="17">
        <f t="shared" si="25"/>
        <v>0</v>
      </c>
      <c r="U48" s="17">
        <f t="shared" si="25"/>
        <v>0</v>
      </c>
      <c r="V48" s="17">
        <f t="shared" si="25"/>
        <v>91902621</v>
      </c>
      <c r="W48" s="17">
        <f t="shared" si="25"/>
        <v>11070202977</v>
      </c>
      <c r="X48" s="17">
        <f t="shared" si="25"/>
        <v>277177146</v>
      </c>
      <c r="Y48" s="17">
        <f t="shared" si="25"/>
        <v>0</v>
      </c>
      <c r="Z48" s="17">
        <f t="shared" si="25"/>
        <v>11347380123</v>
      </c>
    </row>
    <row r="49" spans="1:18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</row>
    <row r="50" spans="1:18" x14ac:dyDescent="0.25">
      <c r="A50" s="14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5"/>
      <c r="R50" s="15"/>
    </row>
    <row r="51" spans="1:18" x14ac:dyDescent="0.25">
      <c r="A51" s="14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P51" s="15"/>
      <c r="R51" s="15"/>
    </row>
    <row r="52" spans="1:18" x14ac:dyDescent="0.25">
      <c r="A52" s="14"/>
      <c r="B52" s="13"/>
      <c r="D52" s="13"/>
      <c r="R52" s="15"/>
    </row>
    <row r="53" spans="1:18" x14ac:dyDescent="0.25">
      <c r="A53" s="14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R53" s="15"/>
    </row>
    <row r="54" spans="1:18" x14ac:dyDescent="0.25">
      <c r="A54" s="14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8" x14ac:dyDescent="0.25">
      <c r="A55" s="14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8" x14ac:dyDescent="0.25">
      <c r="A56" s="14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8" x14ac:dyDescent="0.25">
      <c r="A57" s="14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1:18" x14ac:dyDescent="0.25">
      <c r="A58" s="14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8" x14ac:dyDescent="0.25">
      <c r="A59" s="14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8" x14ac:dyDescent="0.25">
      <c r="A60" s="14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8" x14ac:dyDescent="0.25">
      <c r="A61" s="14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8" x14ac:dyDescent="0.25">
      <c r="A62" s="14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8" x14ac:dyDescent="0.25">
      <c r="A63" s="14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8" x14ac:dyDescent="0.25">
      <c r="A64" s="14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x14ac:dyDescent="0.25">
      <c r="A65" s="14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x14ac:dyDescent="0.25">
      <c r="A66" s="14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x14ac:dyDescent="0.25">
      <c r="A67" s="14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1:13" x14ac:dyDescent="0.25">
      <c r="A68" s="14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3" x14ac:dyDescent="0.25">
      <c r="A69" s="14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3" x14ac:dyDescent="0.25">
      <c r="A70" s="14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25">
      <c r="A71" s="14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25">
      <c r="A72" s="14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5">
      <c r="A73" s="14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25">
      <c r="A74" s="14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1:13" x14ac:dyDescent="0.25">
      <c r="A75" s="14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25">
      <c r="A76" s="14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25">
      <c r="A77" s="14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1:13" x14ac:dyDescent="0.25">
      <c r="A78" s="14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x14ac:dyDescent="0.25">
      <c r="A79" s="14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x14ac:dyDescent="0.25">
      <c r="A80" s="14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1:13" x14ac:dyDescent="0.25">
      <c r="A81" s="14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3" x14ac:dyDescent="0.25">
      <c r="A82" s="14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</row>
    <row r="83" spans="1:13" x14ac:dyDescent="0.25">
      <c r="A83" s="14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</row>
    <row r="84" spans="1:13" x14ac:dyDescent="0.25">
      <c r="A84" s="14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</row>
    <row r="85" spans="1:13" x14ac:dyDescent="0.25">
      <c r="A85" s="14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</row>
    <row r="86" spans="1:13" x14ac:dyDescent="0.25">
      <c r="A86" s="14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</row>
    <row r="87" spans="1:13" x14ac:dyDescent="0.25">
      <c r="A87" s="14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</row>
    <row r="88" spans="1:13" x14ac:dyDescent="0.25">
      <c r="A88" s="14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</row>
    <row r="89" spans="1:13" x14ac:dyDescent="0.25">
      <c r="A89" s="14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</row>
    <row r="90" spans="1:13" x14ac:dyDescent="0.25">
      <c r="A90" s="14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3" x14ac:dyDescent="0.25">
      <c r="A91" s="14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3" x14ac:dyDescent="0.25">
      <c r="A92" s="14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93" spans="1:13" x14ac:dyDescent="0.25">
      <c r="A93" s="14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</row>
    <row r="94" spans="1:13" x14ac:dyDescent="0.25">
      <c r="A94" s="14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</row>
    <row r="95" spans="1:13" x14ac:dyDescent="0.25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1:13" x14ac:dyDescent="0.25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</row>
    <row r="97" spans="1:13" x14ac:dyDescent="0.25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1:13" x14ac:dyDescent="0.25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</row>
    <row r="99" spans="1:13" x14ac:dyDescent="0.25">
      <c r="A99" s="14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1:13" x14ac:dyDescent="0.25">
      <c r="A100" s="14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</row>
    <row r="101" spans="1:13" x14ac:dyDescent="0.25">
      <c r="A101" s="14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1:13" x14ac:dyDescent="0.25">
      <c r="A102" s="14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</row>
    <row r="103" spans="1:13" x14ac:dyDescent="0.25">
      <c r="A103" s="14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 x14ac:dyDescent="0.25">
      <c r="A104" s="14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 x14ac:dyDescent="0.25">
      <c r="A105" s="14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</row>
    <row r="106" spans="1:13" x14ac:dyDescent="0.25">
      <c r="A106" s="14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1:13" x14ac:dyDescent="0.25">
      <c r="A107" s="14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 x14ac:dyDescent="0.25">
      <c r="A108" s="14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</row>
    <row r="109" spans="1:13" x14ac:dyDescent="0.25">
      <c r="A109" s="14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1:13" x14ac:dyDescent="0.25">
      <c r="A110" s="14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</row>
    <row r="111" spans="1:13" x14ac:dyDescent="0.25">
      <c r="A111" s="14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1:13" x14ac:dyDescent="0.25">
      <c r="A112" s="14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</row>
    <row r="113" spans="1:13" x14ac:dyDescent="0.25">
      <c r="A113" s="14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</row>
    <row r="114" spans="1:13" x14ac:dyDescent="0.25">
      <c r="A114" s="14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</row>
    <row r="115" spans="1:13" x14ac:dyDescent="0.25">
      <c r="A115" s="14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1:13" x14ac:dyDescent="0.25">
      <c r="A116" s="14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1:13" x14ac:dyDescent="0.25">
      <c r="A117" s="14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</row>
    <row r="118" spans="1:13" x14ac:dyDescent="0.25">
      <c r="A118" s="14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1:13" x14ac:dyDescent="0.25">
      <c r="A119" s="14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1:13" x14ac:dyDescent="0.25">
      <c r="A120" s="14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</row>
    <row r="121" spans="1:13" x14ac:dyDescent="0.25">
      <c r="A121" s="14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1:13" x14ac:dyDescent="0.25">
      <c r="A122" s="14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</row>
    <row r="123" spans="1:13" x14ac:dyDescent="0.25">
      <c r="A123" s="14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1:13" x14ac:dyDescent="0.25">
      <c r="A124" s="14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1:13" x14ac:dyDescent="0.25">
      <c r="A125" s="14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1:13" x14ac:dyDescent="0.25">
      <c r="A126" s="14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</row>
    <row r="127" spans="1:13" x14ac:dyDescent="0.25">
      <c r="A127" s="14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1:13" x14ac:dyDescent="0.25">
      <c r="A128" s="14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</row>
    <row r="129" spans="1:13" x14ac:dyDescent="0.25">
      <c r="A129" s="14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1:13" x14ac:dyDescent="0.25">
      <c r="A130" s="14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1:13" x14ac:dyDescent="0.25">
      <c r="A131" s="14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1:13" x14ac:dyDescent="0.25">
      <c r="A132" s="14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</row>
    <row r="133" spans="1:13" x14ac:dyDescent="0.25">
      <c r="A133" s="14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1:13" x14ac:dyDescent="0.25">
      <c r="A134" s="14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</row>
    <row r="135" spans="1:13" x14ac:dyDescent="0.25">
      <c r="A135" s="14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1:13" x14ac:dyDescent="0.25">
      <c r="A136" s="14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</row>
    <row r="137" spans="1:13" x14ac:dyDescent="0.25">
      <c r="A137" s="14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1:13" x14ac:dyDescent="0.25">
      <c r="A138" s="14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</row>
    <row r="139" spans="1:13" x14ac:dyDescent="0.25">
      <c r="A139" s="14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1:13" x14ac:dyDescent="0.25">
      <c r="A140" s="14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</row>
    <row r="141" spans="1:13" x14ac:dyDescent="0.25">
      <c r="A141" s="14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</row>
    <row r="142" spans="1:13" x14ac:dyDescent="0.25">
      <c r="A142" s="14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</row>
    <row r="143" spans="1:13" x14ac:dyDescent="0.25">
      <c r="A143" s="14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1:13" x14ac:dyDescent="0.25">
      <c r="A144" s="14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</row>
    <row r="145" spans="1:13" x14ac:dyDescent="0.25">
      <c r="A145" s="14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</row>
    <row r="146" spans="1:13" x14ac:dyDescent="0.25">
      <c r="A146" s="14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</row>
    <row r="147" spans="1:13" x14ac:dyDescent="0.25">
      <c r="A147" s="14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1:13" x14ac:dyDescent="0.25">
      <c r="A148" s="14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</row>
    <row r="149" spans="1:13" x14ac:dyDescent="0.25">
      <c r="A149" s="14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</row>
    <row r="150" spans="1:13" x14ac:dyDescent="0.25">
      <c r="A150" s="14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1:13" x14ac:dyDescent="0.25">
      <c r="A151" s="14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1:13" x14ac:dyDescent="0.25">
      <c r="A152" s="14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</row>
    <row r="153" spans="1:13" x14ac:dyDescent="0.25">
      <c r="A153" s="14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</row>
    <row r="154" spans="1:13" x14ac:dyDescent="0.25">
      <c r="A154" s="14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</row>
    <row r="155" spans="1:13" x14ac:dyDescent="0.25">
      <c r="A155" s="14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  <row r="156" spans="1:13" x14ac:dyDescent="0.25">
      <c r="A156" s="14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</row>
    <row r="157" spans="1:13" x14ac:dyDescent="0.25">
      <c r="A157" s="14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</row>
    <row r="158" spans="1:13" x14ac:dyDescent="0.25">
      <c r="A158" s="14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</row>
    <row r="159" spans="1:13" x14ac:dyDescent="0.25">
      <c r="A159" s="14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</row>
    <row r="160" spans="1:13" x14ac:dyDescent="0.25">
      <c r="A160" s="14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</row>
    <row r="161" spans="1:13" x14ac:dyDescent="0.25">
      <c r="A161" s="14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</row>
    <row r="162" spans="1:13" x14ac:dyDescent="0.25">
      <c r="A162" s="14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</row>
    <row r="163" spans="1:13" x14ac:dyDescent="0.25">
      <c r="A163" s="14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</row>
    <row r="164" spans="1:13" x14ac:dyDescent="0.25">
      <c r="A164" s="14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</row>
    <row r="165" spans="1:13" x14ac:dyDescent="0.25">
      <c r="A165" s="14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</row>
    <row r="166" spans="1:13" x14ac:dyDescent="0.25">
      <c r="A166" s="14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</row>
    <row r="167" spans="1:13" x14ac:dyDescent="0.25">
      <c r="A167" s="14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</row>
    <row r="168" spans="1:13" x14ac:dyDescent="0.25">
      <c r="A168" s="14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</row>
    <row r="169" spans="1:13" x14ac:dyDescent="0.25">
      <c r="A169" s="14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</row>
    <row r="170" spans="1:13" x14ac:dyDescent="0.25">
      <c r="A170" s="14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</row>
    <row r="171" spans="1:13" x14ac:dyDescent="0.25">
      <c r="A171" s="14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</row>
    <row r="172" spans="1:13" x14ac:dyDescent="0.25">
      <c r="A172" s="14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</row>
    <row r="173" spans="1:13" x14ac:dyDescent="0.25">
      <c r="A173" s="14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</row>
    <row r="174" spans="1:13" x14ac:dyDescent="0.25">
      <c r="A174" s="14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</row>
  </sheetData>
  <mergeCells count="18">
    <mergeCell ref="A1:M1"/>
    <mergeCell ref="S10:V10"/>
    <mergeCell ref="F10:I10"/>
    <mergeCell ref="B10:E10"/>
    <mergeCell ref="O10:R10"/>
    <mergeCell ref="J10:M10"/>
    <mergeCell ref="A8:M8"/>
    <mergeCell ref="A2:M2"/>
    <mergeCell ref="A32:M32"/>
    <mergeCell ref="W10:Z10"/>
    <mergeCell ref="N9:Z9"/>
    <mergeCell ref="N8:Z8"/>
    <mergeCell ref="N4:Z4"/>
    <mergeCell ref="N5:Z5"/>
    <mergeCell ref="N32:Z32"/>
    <mergeCell ref="A9:M9"/>
    <mergeCell ref="A4:M4"/>
    <mergeCell ref="A5:M5"/>
  </mergeCells>
  <phoneticPr fontId="3" type="noConversion"/>
  <printOptions horizontalCentered="1"/>
  <pageMargins left="0" right="0" top="0" bottom="0" header="0.51181102362204722" footer="0.51181102362204722"/>
  <pageSetup paperSize="9" scale="6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M63"/>
  <sheetViews>
    <sheetView tabSelected="1" zoomScale="69" zoomScaleNormal="69" workbookViewId="0">
      <selection sqref="A1:M1"/>
    </sheetView>
  </sheetViews>
  <sheetFormatPr defaultRowHeight="15.75" x14ac:dyDescent="0.25"/>
  <cols>
    <col min="1" max="1" width="65.42578125" style="37" customWidth="1"/>
    <col min="2" max="2" width="15.85546875" style="2" bestFit="1" customWidth="1"/>
    <col min="3" max="3" width="14.5703125" style="108" customWidth="1"/>
    <col min="4" max="4" width="12.28515625" style="2" customWidth="1"/>
    <col min="5" max="5" width="15.85546875" style="2" bestFit="1" customWidth="1"/>
    <col min="6" max="6" width="12.5703125" style="2" bestFit="1" customWidth="1"/>
    <col min="7" max="7" width="11.28515625" style="2" bestFit="1" customWidth="1"/>
    <col min="8" max="8" width="10.7109375" style="2" customWidth="1"/>
    <col min="9" max="9" width="12.5703125" style="2" bestFit="1" customWidth="1"/>
    <col min="10" max="10" width="15.85546875" style="2" bestFit="1" customWidth="1"/>
    <col min="11" max="11" width="12.5703125" style="2" bestFit="1" customWidth="1"/>
    <col min="12" max="12" width="10.42578125" style="2" bestFit="1" customWidth="1"/>
    <col min="13" max="13" width="15.28515625" style="2" bestFit="1" customWidth="1"/>
    <col min="14" max="16384" width="9.140625" style="2"/>
  </cols>
  <sheetData>
    <row r="1" spans="1:13" x14ac:dyDescent="0.25">
      <c r="A1" s="191" t="s">
        <v>401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x14ac:dyDescent="0.25">
      <c r="A2" s="191" t="s">
        <v>378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x14ac:dyDescent="0.25">
      <c r="A3" s="191"/>
      <c r="B3" s="191"/>
      <c r="C3" s="191"/>
      <c r="D3" s="191"/>
      <c r="E3" s="191"/>
    </row>
    <row r="4" spans="1:13" x14ac:dyDescent="0.25">
      <c r="A4" s="206" t="s">
        <v>11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</row>
    <row r="5" spans="1:13" x14ac:dyDescent="0.25">
      <c r="A5" s="206" t="s">
        <v>302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3" x14ac:dyDescent="0.25">
      <c r="A6" s="206" t="s">
        <v>39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</row>
    <row r="7" spans="1:13" x14ac:dyDescent="0.25">
      <c r="A7" s="81"/>
      <c r="B7" s="80"/>
      <c r="C7" s="101"/>
      <c r="D7" s="80"/>
      <c r="E7" s="80"/>
    </row>
    <row r="8" spans="1:13" x14ac:dyDescent="0.25">
      <c r="A8" s="81"/>
      <c r="B8" s="90"/>
      <c r="C8" s="102"/>
      <c r="D8" s="91"/>
      <c r="E8" s="90"/>
      <c r="F8" s="91"/>
      <c r="G8" s="91"/>
      <c r="H8" s="91"/>
      <c r="I8" s="91"/>
      <c r="J8" s="91"/>
      <c r="K8" s="91"/>
      <c r="L8" s="90"/>
      <c r="M8" s="90" t="s">
        <v>294</v>
      </c>
    </row>
    <row r="9" spans="1:13" ht="15.75" customHeight="1" x14ac:dyDescent="0.25">
      <c r="A9" s="82" t="s">
        <v>13</v>
      </c>
      <c r="B9" s="185" t="s">
        <v>30</v>
      </c>
      <c r="C9" s="186"/>
      <c r="D9" s="186"/>
      <c r="E9" s="187"/>
      <c r="F9" s="185" t="s">
        <v>377</v>
      </c>
      <c r="G9" s="186"/>
      <c r="H9" s="186"/>
      <c r="I9" s="187"/>
      <c r="J9" s="185" t="s">
        <v>14</v>
      </c>
      <c r="K9" s="186"/>
      <c r="L9" s="186"/>
      <c r="M9" s="187"/>
    </row>
    <row r="10" spans="1:13" ht="47.25" x14ac:dyDescent="0.25">
      <c r="A10" s="82" t="s">
        <v>33</v>
      </c>
      <c r="B10" s="92" t="s">
        <v>31</v>
      </c>
      <c r="C10" s="103" t="s">
        <v>32</v>
      </c>
      <c r="D10" s="94" t="s">
        <v>143</v>
      </c>
      <c r="E10" s="93" t="s">
        <v>14</v>
      </c>
      <c r="F10" s="92" t="s">
        <v>31</v>
      </c>
      <c r="G10" s="93" t="s">
        <v>32</v>
      </c>
      <c r="H10" s="94" t="s">
        <v>143</v>
      </c>
      <c r="I10" s="93" t="s">
        <v>14</v>
      </c>
      <c r="J10" s="92" t="s">
        <v>31</v>
      </c>
      <c r="K10" s="93" t="s">
        <v>32</v>
      </c>
      <c r="L10" s="94" t="s">
        <v>143</v>
      </c>
      <c r="M10" s="93" t="s">
        <v>14</v>
      </c>
    </row>
    <row r="11" spans="1:13" x14ac:dyDescent="0.25">
      <c r="A11" s="83" t="s">
        <v>351</v>
      </c>
      <c r="B11" s="84">
        <v>0</v>
      </c>
      <c r="C11" s="104">
        <v>2000000</v>
      </c>
      <c r="D11" s="84">
        <v>0</v>
      </c>
      <c r="E11" s="84">
        <f t="shared" ref="E11:E18" si="0">SUM(B11:D11)</f>
        <v>2000000</v>
      </c>
      <c r="F11" s="84">
        <v>0</v>
      </c>
      <c r="G11" s="84">
        <v>0</v>
      </c>
      <c r="H11" s="84">
        <v>0</v>
      </c>
      <c r="I11" s="84">
        <f t="shared" ref="I11:I18" si="1">SUM(F11:H11)</f>
        <v>0</v>
      </c>
      <c r="J11" s="84">
        <f>B11+F11</f>
        <v>0</v>
      </c>
      <c r="K11" s="84">
        <f>C11+G11</f>
        <v>2000000</v>
      </c>
      <c r="L11" s="84">
        <f>D11+H11</f>
        <v>0</v>
      </c>
      <c r="M11" s="84">
        <f>SUM(J11:L11)</f>
        <v>2000000</v>
      </c>
    </row>
    <row r="12" spans="1:13" x14ac:dyDescent="0.25">
      <c r="A12" s="83" t="s">
        <v>314</v>
      </c>
      <c r="B12" s="84">
        <v>0</v>
      </c>
      <c r="C12" s="104">
        <v>6000000</v>
      </c>
      <c r="D12" s="84">
        <v>0</v>
      </c>
      <c r="E12" s="84">
        <f t="shared" si="0"/>
        <v>6000000</v>
      </c>
      <c r="F12" s="84">
        <v>0</v>
      </c>
      <c r="G12" s="84">
        <v>0</v>
      </c>
      <c r="H12" s="84">
        <v>0</v>
      </c>
      <c r="I12" s="84">
        <f t="shared" si="1"/>
        <v>0</v>
      </c>
      <c r="J12" s="84">
        <f t="shared" ref="J12:J18" si="2">B12+F12</f>
        <v>0</v>
      </c>
      <c r="K12" s="84">
        <f t="shared" ref="K12:K18" si="3">C12+G12</f>
        <v>6000000</v>
      </c>
      <c r="L12" s="84">
        <f t="shared" ref="L12:L18" si="4">D12+H12</f>
        <v>0</v>
      </c>
      <c r="M12" s="84">
        <f t="shared" ref="M12:M18" si="5">SUM(J12:L12)</f>
        <v>6000000</v>
      </c>
    </row>
    <row r="13" spans="1:13" x14ac:dyDescent="0.25">
      <c r="A13" s="83" t="s">
        <v>315</v>
      </c>
      <c r="B13" s="84">
        <v>377337179</v>
      </c>
      <c r="C13" s="104">
        <v>0</v>
      </c>
      <c r="D13" s="84">
        <v>0</v>
      </c>
      <c r="E13" s="84">
        <f>SUM(B13:D13)</f>
        <v>377337179</v>
      </c>
      <c r="F13" s="84">
        <v>0</v>
      </c>
      <c r="G13" s="84">
        <v>0</v>
      </c>
      <c r="H13" s="84">
        <v>0</v>
      </c>
      <c r="I13" s="84">
        <f t="shared" si="1"/>
        <v>0</v>
      </c>
      <c r="J13" s="84">
        <f t="shared" si="2"/>
        <v>377337179</v>
      </c>
      <c r="K13" s="84">
        <f t="shared" si="3"/>
        <v>0</v>
      </c>
      <c r="L13" s="84">
        <f t="shared" si="4"/>
        <v>0</v>
      </c>
      <c r="M13" s="84">
        <f t="shared" si="5"/>
        <v>377337179</v>
      </c>
    </row>
    <row r="14" spans="1:13" x14ac:dyDescent="0.25">
      <c r="A14" s="83" t="s">
        <v>316</v>
      </c>
      <c r="B14" s="84">
        <v>368670</v>
      </c>
      <c r="C14" s="104">
        <v>0</v>
      </c>
      <c r="D14" s="84">
        <v>0</v>
      </c>
      <c r="E14" s="84">
        <f>SUM(B14:D14)</f>
        <v>368670</v>
      </c>
      <c r="F14" s="84">
        <v>0</v>
      </c>
      <c r="G14" s="84">
        <v>0</v>
      </c>
      <c r="H14" s="84">
        <v>0</v>
      </c>
      <c r="I14" s="84">
        <f t="shared" si="1"/>
        <v>0</v>
      </c>
      <c r="J14" s="84">
        <f t="shared" si="2"/>
        <v>368670</v>
      </c>
      <c r="K14" s="84">
        <f t="shared" si="3"/>
        <v>0</v>
      </c>
      <c r="L14" s="84">
        <f t="shared" si="4"/>
        <v>0</v>
      </c>
      <c r="M14" s="84">
        <f t="shared" si="5"/>
        <v>368670</v>
      </c>
    </row>
    <row r="15" spans="1:13" x14ac:dyDescent="0.25">
      <c r="A15" s="83" t="s">
        <v>317</v>
      </c>
      <c r="B15" s="84">
        <v>70542744</v>
      </c>
      <c r="C15" s="104">
        <v>0</v>
      </c>
      <c r="D15" s="84">
        <v>0</v>
      </c>
      <c r="E15" s="84">
        <f>SUM(B15:D15)</f>
        <v>70542744</v>
      </c>
      <c r="F15" s="84">
        <v>0</v>
      </c>
      <c r="G15" s="84">
        <v>0</v>
      </c>
      <c r="H15" s="84">
        <v>0</v>
      </c>
      <c r="I15" s="84">
        <f t="shared" si="1"/>
        <v>0</v>
      </c>
      <c r="J15" s="84">
        <f t="shared" si="2"/>
        <v>70542744</v>
      </c>
      <c r="K15" s="84">
        <f t="shared" si="3"/>
        <v>0</v>
      </c>
      <c r="L15" s="84">
        <f t="shared" si="4"/>
        <v>0</v>
      </c>
      <c r="M15" s="84">
        <f t="shared" si="5"/>
        <v>70542744</v>
      </c>
    </row>
    <row r="16" spans="1:13" x14ac:dyDescent="0.25">
      <c r="A16" s="83" t="s">
        <v>318</v>
      </c>
      <c r="B16" s="84">
        <v>107837100</v>
      </c>
      <c r="C16" s="104">
        <v>0</v>
      </c>
      <c r="D16" s="84">
        <v>0</v>
      </c>
      <c r="E16" s="84">
        <f>SUM(B16:D16)</f>
        <v>107837100</v>
      </c>
      <c r="F16" s="84">
        <v>0</v>
      </c>
      <c r="G16" s="84">
        <v>0</v>
      </c>
      <c r="H16" s="84">
        <v>0</v>
      </c>
      <c r="I16" s="84">
        <f t="shared" si="1"/>
        <v>0</v>
      </c>
      <c r="J16" s="84">
        <f t="shared" si="2"/>
        <v>107837100</v>
      </c>
      <c r="K16" s="84">
        <f t="shared" si="3"/>
        <v>0</v>
      </c>
      <c r="L16" s="84">
        <f t="shared" si="4"/>
        <v>0</v>
      </c>
      <c r="M16" s="84">
        <f t="shared" si="5"/>
        <v>107837100</v>
      </c>
    </row>
    <row r="17" spans="1:13" x14ac:dyDescent="0.25">
      <c r="A17" s="83" t="s">
        <v>319</v>
      </c>
      <c r="B17" s="84">
        <v>0</v>
      </c>
      <c r="C17" s="104">
        <v>500000</v>
      </c>
      <c r="D17" s="84">
        <v>0</v>
      </c>
      <c r="E17" s="84">
        <f t="shared" si="0"/>
        <v>500000</v>
      </c>
      <c r="F17" s="84">
        <v>0</v>
      </c>
      <c r="G17" s="84">
        <v>0</v>
      </c>
      <c r="H17" s="84">
        <v>0</v>
      </c>
      <c r="I17" s="84">
        <f t="shared" si="1"/>
        <v>0</v>
      </c>
      <c r="J17" s="84">
        <f t="shared" si="2"/>
        <v>0</v>
      </c>
      <c r="K17" s="84">
        <f t="shared" si="3"/>
        <v>500000</v>
      </c>
      <c r="L17" s="84">
        <f t="shared" si="4"/>
        <v>0</v>
      </c>
      <c r="M17" s="84">
        <f t="shared" si="5"/>
        <v>500000</v>
      </c>
    </row>
    <row r="18" spans="1:13" x14ac:dyDescent="0.25">
      <c r="A18" s="83" t="s">
        <v>320</v>
      </c>
      <c r="B18" s="84">
        <v>0</v>
      </c>
      <c r="C18" s="104">
        <v>1500000</v>
      </c>
      <c r="D18" s="84">
        <v>0</v>
      </c>
      <c r="E18" s="84">
        <f t="shared" si="0"/>
        <v>1500000</v>
      </c>
      <c r="F18" s="84">
        <v>0</v>
      </c>
      <c r="G18" s="84">
        <v>0</v>
      </c>
      <c r="H18" s="84">
        <v>0</v>
      </c>
      <c r="I18" s="84">
        <f t="shared" si="1"/>
        <v>0</v>
      </c>
      <c r="J18" s="84">
        <f t="shared" si="2"/>
        <v>0</v>
      </c>
      <c r="K18" s="84">
        <f t="shared" si="3"/>
        <v>1500000</v>
      </c>
      <c r="L18" s="84">
        <f t="shared" si="4"/>
        <v>0</v>
      </c>
      <c r="M18" s="84">
        <f t="shared" si="5"/>
        <v>1500000</v>
      </c>
    </row>
    <row r="19" spans="1:13" x14ac:dyDescent="0.25">
      <c r="A19" s="85" t="s">
        <v>37</v>
      </c>
      <c r="B19" s="69">
        <f>SUM(B11:B18)</f>
        <v>556085693</v>
      </c>
      <c r="C19" s="105">
        <f t="shared" ref="C19:M19" si="6">SUM(C11:C18)</f>
        <v>10000000</v>
      </c>
      <c r="D19" s="69">
        <f t="shared" si="6"/>
        <v>0</v>
      </c>
      <c r="E19" s="69">
        <f t="shared" si="6"/>
        <v>566085693</v>
      </c>
      <c r="F19" s="69">
        <f t="shared" si="6"/>
        <v>0</v>
      </c>
      <c r="G19" s="69">
        <f t="shared" si="6"/>
        <v>0</v>
      </c>
      <c r="H19" s="69">
        <f t="shared" si="6"/>
        <v>0</v>
      </c>
      <c r="I19" s="69">
        <f t="shared" si="6"/>
        <v>0</v>
      </c>
      <c r="J19" s="69">
        <f t="shared" si="6"/>
        <v>556085693</v>
      </c>
      <c r="K19" s="69">
        <f t="shared" si="6"/>
        <v>10000000</v>
      </c>
      <c r="L19" s="69">
        <f t="shared" si="6"/>
        <v>0</v>
      </c>
      <c r="M19" s="69">
        <f t="shared" si="6"/>
        <v>566085693</v>
      </c>
    </row>
    <row r="20" spans="1:13" x14ac:dyDescent="0.25">
      <c r="A20" s="83" t="s">
        <v>352</v>
      </c>
      <c r="B20" s="79">
        <v>700000</v>
      </c>
      <c r="C20" s="106">
        <v>0</v>
      </c>
      <c r="D20" s="79">
        <v>0</v>
      </c>
      <c r="E20" s="79">
        <f t="shared" ref="E20:E27" si="7">SUM(B20:D20)</f>
        <v>700000</v>
      </c>
      <c r="F20" s="84">
        <v>0</v>
      </c>
      <c r="G20" s="79">
        <v>0</v>
      </c>
      <c r="H20" s="79">
        <v>0</v>
      </c>
      <c r="I20" s="79">
        <f t="shared" ref="I20:I46" si="8">SUM(F20:H20)</f>
        <v>0</v>
      </c>
      <c r="J20" s="84">
        <f>B20+F20</f>
        <v>700000</v>
      </c>
      <c r="K20" s="84">
        <f>C20+G20</f>
        <v>0</v>
      </c>
      <c r="L20" s="84">
        <f>D20+H20</f>
        <v>0</v>
      </c>
      <c r="M20" s="84">
        <f>SUM(J20:L20)</f>
        <v>700000</v>
      </c>
    </row>
    <row r="21" spans="1:13" x14ac:dyDescent="0.25">
      <c r="A21" s="83" t="s">
        <v>321</v>
      </c>
      <c r="B21" s="79">
        <v>1200000</v>
      </c>
      <c r="C21" s="106">
        <v>0</v>
      </c>
      <c r="D21" s="79">
        <v>0</v>
      </c>
      <c r="E21" s="79">
        <f t="shared" si="7"/>
        <v>1200000</v>
      </c>
      <c r="F21" s="84">
        <v>0</v>
      </c>
      <c r="G21" s="79">
        <v>0</v>
      </c>
      <c r="H21" s="79">
        <v>0</v>
      </c>
      <c r="I21" s="79">
        <f t="shared" si="8"/>
        <v>0</v>
      </c>
      <c r="J21" s="84">
        <f t="shared" ref="J21:J51" si="9">B21+F21</f>
        <v>1200000</v>
      </c>
      <c r="K21" s="84">
        <f t="shared" ref="K21:K51" si="10">C21+G21</f>
        <v>0</v>
      </c>
      <c r="L21" s="84">
        <f t="shared" ref="L21:L51" si="11">D21+H21</f>
        <v>0</v>
      </c>
      <c r="M21" s="84">
        <f t="shared" ref="M21:M51" si="12">SUM(J21:L21)</f>
        <v>1200000</v>
      </c>
    </row>
    <row r="22" spans="1:13" x14ac:dyDescent="0.25">
      <c r="A22" s="83" t="s">
        <v>340</v>
      </c>
      <c r="B22" s="79">
        <v>83998000</v>
      </c>
      <c r="C22" s="106">
        <v>0</v>
      </c>
      <c r="D22" s="79">
        <v>0</v>
      </c>
      <c r="E22" s="79">
        <f t="shared" si="7"/>
        <v>83998000</v>
      </c>
      <c r="F22" s="84">
        <v>0</v>
      </c>
      <c r="G22" s="79">
        <v>0</v>
      </c>
      <c r="H22" s="79">
        <v>0</v>
      </c>
      <c r="I22" s="79">
        <f t="shared" si="8"/>
        <v>0</v>
      </c>
      <c r="J22" s="84">
        <f t="shared" si="9"/>
        <v>83998000</v>
      </c>
      <c r="K22" s="84">
        <f t="shared" si="10"/>
        <v>0</v>
      </c>
      <c r="L22" s="84">
        <f t="shared" si="11"/>
        <v>0</v>
      </c>
      <c r="M22" s="84">
        <f t="shared" si="12"/>
        <v>83998000</v>
      </c>
    </row>
    <row r="23" spans="1:13" x14ac:dyDescent="0.25">
      <c r="A23" s="83" t="s">
        <v>341</v>
      </c>
      <c r="B23" s="79">
        <v>26500000</v>
      </c>
      <c r="C23" s="106">
        <v>0</v>
      </c>
      <c r="D23" s="79">
        <v>0</v>
      </c>
      <c r="E23" s="79">
        <f t="shared" si="7"/>
        <v>26500000</v>
      </c>
      <c r="F23" s="84">
        <v>0</v>
      </c>
      <c r="G23" s="79">
        <v>0</v>
      </c>
      <c r="H23" s="79">
        <v>0</v>
      </c>
      <c r="I23" s="79">
        <f t="shared" si="8"/>
        <v>0</v>
      </c>
      <c r="J23" s="84">
        <f t="shared" si="9"/>
        <v>26500000</v>
      </c>
      <c r="K23" s="84">
        <f t="shared" si="10"/>
        <v>0</v>
      </c>
      <c r="L23" s="84">
        <f t="shared" si="11"/>
        <v>0</v>
      </c>
      <c r="M23" s="84">
        <f t="shared" si="12"/>
        <v>26500000</v>
      </c>
    </row>
    <row r="24" spans="1:13" x14ac:dyDescent="0.25">
      <c r="A24" s="83" t="s">
        <v>342</v>
      </c>
      <c r="B24" s="79">
        <v>70000000</v>
      </c>
      <c r="C24" s="106">
        <v>0</v>
      </c>
      <c r="D24" s="79">
        <v>0</v>
      </c>
      <c r="E24" s="79">
        <f t="shared" si="7"/>
        <v>70000000</v>
      </c>
      <c r="F24" s="84">
        <v>0</v>
      </c>
      <c r="G24" s="79">
        <v>0</v>
      </c>
      <c r="H24" s="79">
        <v>0</v>
      </c>
      <c r="I24" s="79">
        <f t="shared" si="8"/>
        <v>0</v>
      </c>
      <c r="J24" s="84">
        <f t="shared" si="9"/>
        <v>70000000</v>
      </c>
      <c r="K24" s="84">
        <f t="shared" si="10"/>
        <v>0</v>
      </c>
      <c r="L24" s="84">
        <f t="shared" si="11"/>
        <v>0</v>
      </c>
      <c r="M24" s="84">
        <f t="shared" si="12"/>
        <v>70000000</v>
      </c>
    </row>
    <row r="25" spans="1:13" x14ac:dyDescent="0.25">
      <c r="A25" s="83" t="s">
        <v>322</v>
      </c>
      <c r="B25" s="79">
        <v>37883945</v>
      </c>
      <c r="C25" s="106">
        <v>0</v>
      </c>
      <c r="D25" s="79">
        <v>0</v>
      </c>
      <c r="E25" s="79">
        <f t="shared" si="7"/>
        <v>37883945</v>
      </c>
      <c r="F25" s="84">
        <v>0</v>
      </c>
      <c r="G25" s="79">
        <v>0</v>
      </c>
      <c r="H25" s="79">
        <v>0</v>
      </c>
      <c r="I25" s="79">
        <f t="shared" si="8"/>
        <v>0</v>
      </c>
      <c r="J25" s="84">
        <f t="shared" si="9"/>
        <v>37883945</v>
      </c>
      <c r="K25" s="84">
        <f t="shared" si="10"/>
        <v>0</v>
      </c>
      <c r="L25" s="84">
        <f t="shared" si="11"/>
        <v>0</v>
      </c>
      <c r="M25" s="84">
        <f t="shared" si="12"/>
        <v>37883945</v>
      </c>
    </row>
    <row r="26" spans="1:13" x14ac:dyDescent="0.25">
      <c r="A26" s="83" t="s">
        <v>343</v>
      </c>
      <c r="B26" s="79">
        <v>5400000</v>
      </c>
      <c r="C26" s="106">
        <v>0</v>
      </c>
      <c r="D26" s="79">
        <v>0</v>
      </c>
      <c r="E26" s="79">
        <f t="shared" si="7"/>
        <v>5400000</v>
      </c>
      <c r="F26" s="84">
        <v>-5400000</v>
      </c>
      <c r="G26" s="79">
        <v>0</v>
      </c>
      <c r="H26" s="79">
        <v>0</v>
      </c>
      <c r="I26" s="79">
        <f t="shared" si="8"/>
        <v>-5400000</v>
      </c>
      <c r="J26" s="84">
        <f t="shared" si="9"/>
        <v>0</v>
      </c>
      <c r="K26" s="84">
        <f t="shared" si="10"/>
        <v>0</v>
      </c>
      <c r="L26" s="84">
        <f t="shared" si="11"/>
        <v>0</v>
      </c>
      <c r="M26" s="84">
        <f t="shared" si="12"/>
        <v>0</v>
      </c>
    </row>
    <row r="27" spans="1:13" ht="31.5" x14ac:dyDescent="0.25">
      <c r="A27" s="83" t="s">
        <v>348</v>
      </c>
      <c r="B27" s="106">
        <v>1990000</v>
      </c>
      <c r="C27" s="106">
        <v>0</v>
      </c>
      <c r="D27" s="79">
        <v>0</v>
      </c>
      <c r="E27" s="79">
        <f t="shared" si="7"/>
        <v>1990000</v>
      </c>
      <c r="F27" s="84">
        <v>0</v>
      </c>
      <c r="G27" s="79">
        <v>0</v>
      </c>
      <c r="H27" s="79">
        <v>0</v>
      </c>
      <c r="I27" s="79">
        <f t="shared" si="8"/>
        <v>0</v>
      </c>
      <c r="J27" s="84">
        <f t="shared" si="9"/>
        <v>1990000</v>
      </c>
      <c r="K27" s="84">
        <f t="shared" si="10"/>
        <v>0</v>
      </c>
      <c r="L27" s="84">
        <f t="shared" si="11"/>
        <v>0</v>
      </c>
      <c r="M27" s="84">
        <f t="shared" si="12"/>
        <v>1990000</v>
      </c>
    </row>
    <row r="28" spans="1:13" x14ac:dyDescent="0.25">
      <c r="A28" s="83" t="s">
        <v>323</v>
      </c>
      <c r="B28" s="79">
        <v>2174560</v>
      </c>
      <c r="C28" s="106">
        <v>0</v>
      </c>
      <c r="D28" s="79">
        <v>0</v>
      </c>
      <c r="E28" s="79">
        <f t="shared" ref="E28:E48" si="13">SUM(B28:D28)</f>
        <v>2174560</v>
      </c>
      <c r="F28" s="84">
        <v>0</v>
      </c>
      <c r="G28" s="79">
        <v>0</v>
      </c>
      <c r="H28" s="79">
        <v>0</v>
      </c>
      <c r="I28" s="79">
        <f t="shared" si="8"/>
        <v>0</v>
      </c>
      <c r="J28" s="84">
        <f t="shared" si="9"/>
        <v>2174560</v>
      </c>
      <c r="K28" s="84">
        <f t="shared" si="10"/>
        <v>0</v>
      </c>
      <c r="L28" s="84">
        <f t="shared" si="11"/>
        <v>0</v>
      </c>
      <c r="M28" s="84">
        <f t="shared" si="12"/>
        <v>2174560</v>
      </c>
    </row>
    <row r="29" spans="1:13" x14ac:dyDescent="0.25">
      <c r="A29" s="83" t="s">
        <v>344</v>
      </c>
      <c r="B29" s="79">
        <v>181414000</v>
      </c>
      <c r="C29" s="106">
        <v>0</v>
      </c>
      <c r="D29" s="79">
        <v>0</v>
      </c>
      <c r="E29" s="79">
        <f t="shared" si="13"/>
        <v>181414000</v>
      </c>
      <c r="F29" s="84">
        <v>0</v>
      </c>
      <c r="G29" s="79">
        <v>0</v>
      </c>
      <c r="H29" s="79">
        <v>0</v>
      </c>
      <c r="I29" s="79">
        <f t="shared" si="8"/>
        <v>0</v>
      </c>
      <c r="J29" s="84">
        <f t="shared" si="9"/>
        <v>181414000</v>
      </c>
      <c r="K29" s="84">
        <f t="shared" si="10"/>
        <v>0</v>
      </c>
      <c r="L29" s="84">
        <f t="shared" si="11"/>
        <v>0</v>
      </c>
      <c r="M29" s="84">
        <f t="shared" si="12"/>
        <v>181414000</v>
      </c>
    </row>
    <row r="30" spans="1:13" x14ac:dyDescent="0.25">
      <c r="A30" s="83" t="s">
        <v>324</v>
      </c>
      <c r="B30" s="79">
        <v>1000000</v>
      </c>
      <c r="C30" s="106">
        <v>0</v>
      </c>
      <c r="D30" s="79">
        <v>0</v>
      </c>
      <c r="E30" s="79">
        <f t="shared" ref="E30:E38" si="14">SUM(B30:D30)</f>
        <v>1000000</v>
      </c>
      <c r="F30" s="84">
        <v>-53381</v>
      </c>
      <c r="G30" s="79">
        <v>0</v>
      </c>
      <c r="H30" s="79">
        <v>0</v>
      </c>
      <c r="I30" s="79">
        <f t="shared" si="8"/>
        <v>-53381</v>
      </c>
      <c r="J30" s="84">
        <f t="shared" si="9"/>
        <v>946619</v>
      </c>
      <c r="K30" s="84">
        <f t="shared" si="10"/>
        <v>0</v>
      </c>
      <c r="L30" s="84">
        <f t="shared" si="11"/>
        <v>0</v>
      </c>
      <c r="M30" s="84">
        <f t="shared" si="12"/>
        <v>946619</v>
      </c>
    </row>
    <row r="31" spans="1:13" x14ac:dyDescent="0.25">
      <c r="A31" s="83" t="s">
        <v>353</v>
      </c>
      <c r="B31" s="79">
        <v>2500000</v>
      </c>
      <c r="C31" s="106">
        <v>0</v>
      </c>
      <c r="D31" s="79">
        <v>0</v>
      </c>
      <c r="E31" s="79">
        <f t="shared" si="14"/>
        <v>2500000</v>
      </c>
      <c r="F31" s="84">
        <v>0</v>
      </c>
      <c r="G31" s="79">
        <v>0</v>
      </c>
      <c r="H31" s="79">
        <v>0</v>
      </c>
      <c r="I31" s="79">
        <f t="shared" si="8"/>
        <v>0</v>
      </c>
      <c r="J31" s="84">
        <f t="shared" si="9"/>
        <v>2500000</v>
      </c>
      <c r="K31" s="84">
        <f t="shared" si="10"/>
        <v>0</v>
      </c>
      <c r="L31" s="84">
        <f t="shared" si="11"/>
        <v>0</v>
      </c>
      <c r="M31" s="84">
        <f t="shared" si="12"/>
        <v>2500000</v>
      </c>
    </row>
    <row r="32" spans="1:13" x14ac:dyDescent="0.25">
      <c r="A32" s="83" t="s">
        <v>325</v>
      </c>
      <c r="B32" s="79">
        <v>648000</v>
      </c>
      <c r="C32" s="106">
        <v>0</v>
      </c>
      <c r="D32" s="79">
        <v>0</v>
      </c>
      <c r="E32" s="79">
        <f t="shared" si="14"/>
        <v>648000</v>
      </c>
      <c r="F32" s="84">
        <v>0</v>
      </c>
      <c r="G32" s="79">
        <v>0</v>
      </c>
      <c r="H32" s="79">
        <v>0</v>
      </c>
      <c r="I32" s="79">
        <f t="shared" si="8"/>
        <v>0</v>
      </c>
      <c r="J32" s="84">
        <f t="shared" si="9"/>
        <v>648000</v>
      </c>
      <c r="K32" s="84">
        <f t="shared" si="10"/>
        <v>0</v>
      </c>
      <c r="L32" s="84">
        <f t="shared" si="11"/>
        <v>0</v>
      </c>
      <c r="M32" s="84">
        <f t="shared" si="12"/>
        <v>648000</v>
      </c>
    </row>
    <row r="33" spans="1:13" x14ac:dyDescent="0.25">
      <c r="A33" s="83" t="s">
        <v>326</v>
      </c>
      <c r="B33" s="79">
        <v>150000</v>
      </c>
      <c r="C33" s="106">
        <v>0</v>
      </c>
      <c r="D33" s="79">
        <v>0</v>
      </c>
      <c r="E33" s="79">
        <f t="shared" si="14"/>
        <v>150000</v>
      </c>
      <c r="F33" s="84">
        <v>0</v>
      </c>
      <c r="G33" s="79">
        <v>0</v>
      </c>
      <c r="H33" s="79">
        <v>0</v>
      </c>
      <c r="I33" s="79">
        <f t="shared" si="8"/>
        <v>0</v>
      </c>
      <c r="J33" s="84">
        <f t="shared" si="9"/>
        <v>150000</v>
      </c>
      <c r="K33" s="84">
        <f t="shared" si="10"/>
        <v>0</v>
      </c>
      <c r="L33" s="84">
        <f t="shared" si="11"/>
        <v>0</v>
      </c>
      <c r="M33" s="84">
        <f t="shared" si="12"/>
        <v>150000</v>
      </c>
    </row>
    <row r="34" spans="1:13" x14ac:dyDescent="0.25">
      <c r="A34" s="83" t="s">
        <v>345</v>
      </c>
      <c r="B34" s="79">
        <v>1000000</v>
      </c>
      <c r="C34" s="106">
        <v>0</v>
      </c>
      <c r="D34" s="79">
        <v>0</v>
      </c>
      <c r="E34" s="79">
        <f t="shared" si="14"/>
        <v>1000000</v>
      </c>
      <c r="F34" s="84">
        <v>0</v>
      </c>
      <c r="G34" s="79">
        <v>0</v>
      </c>
      <c r="H34" s="79">
        <v>0</v>
      </c>
      <c r="I34" s="79">
        <f t="shared" si="8"/>
        <v>0</v>
      </c>
      <c r="J34" s="84">
        <f t="shared" si="9"/>
        <v>1000000</v>
      </c>
      <c r="K34" s="84">
        <f t="shared" si="10"/>
        <v>0</v>
      </c>
      <c r="L34" s="84">
        <f t="shared" si="11"/>
        <v>0</v>
      </c>
      <c r="M34" s="84">
        <f t="shared" si="12"/>
        <v>1000000</v>
      </c>
    </row>
    <row r="35" spans="1:13" x14ac:dyDescent="0.25">
      <c r="A35" s="83" t="s">
        <v>346</v>
      </c>
      <c r="B35" s="79">
        <v>177300000</v>
      </c>
      <c r="C35" s="106">
        <v>0</v>
      </c>
      <c r="D35" s="79">
        <v>0</v>
      </c>
      <c r="E35" s="79">
        <f t="shared" si="14"/>
        <v>177300000</v>
      </c>
      <c r="F35" s="112"/>
      <c r="G35" s="79">
        <v>0</v>
      </c>
      <c r="H35" s="79">
        <v>0</v>
      </c>
      <c r="I35" s="79">
        <f t="shared" si="8"/>
        <v>0</v>
      </c>
      <c r="J35" s="84">
        <f t="shared" si="9"/>
        <v>177300000</v>
      </c>
      <c r="K35" s="84">
        <f t="shared" si="10"/>
        <v>0</v>
      </c>
      <c r="L35" s="84">
        <f t="shared" si="11"/>
        <v>0</v>
      </c>
      <c r="M35" s="84">
        <f t="shared" si="12"/>
        <v>177300000</v>
      </c>
    </row>
    <row r="36" spans="1:13" x14ac:dyDescent="0.25">
      <c r="A36" s="83" t="s">
        <v>327</v>
      </c>
      <c r="B36" s="79">
        <v>0</v>
      </c>
      <c r="C36" s="106">
        <v>4500000</v>
      </c>
      <c r="D36" s="79">
        <v>0</v>
      </c>
      <c r="E36" s="79">
        <f t="shared" si="14"/>
        <v>4500000</v>
      </c>
      <c r="F36" s="79">
        <v>0</v>
      </c>
      <c r="G36" s="79">
        <v>0</v>
      </c>
      <c r="H36" s="79">
        <v>0</v>
      </c>
      <c r="I36" s="79">
        <f t="shared" si="8"/>
        <v>0</v>
      </c>
      <c r="J36" s="84">
        <f t="shared" si="9"/>
        <v>0</v>
      </c>
      <c r="K36" s="84">
        <f t="shared" si="10"/>
        <v>4500000</v>
      </c>
      <c r="L36" s="84">
        <f t="shared" si="11"/>
        <v>0</v>
      </c>
      <c r="M36" s="84">
        <f t="shared" si="12"/>
        <v>4500000</v>
      </c>
    </row>
    <row r="37" spans="1:13" x14ac:dyDescent="0.25">
      <c r="A37" s="83" t="s">
        <v>328</v>
      </c>
      <c r="B37" s="79">
        <v>0</v>
      </c>
      <c r="C37" s="106">
        <v>1000000</v>
      </c>
      <c r="D37" s="79">
        <v>0</v>
      </c>
      <c r="E37" s="79">
        <f t="shared" si="14"/>
        <v>1000000</v>
      </c>
      <c r="F37" s="79">
        <v>0</v>
      </c>
      <c r="G37" s="79">
        <v>0</v>
      </c>
      <c r="H37" s="79">
        <v>0</v>
      </c>
      <c r="I37" s="79">
        <f t="shared" si="8"/>
        <v>0</v>
      </c>
      <c r="J37" s="84">
        <f t="shared" si="9"/>
        <v>0</v>
      </c>
      <c r="K37" s="84">
        <f t="shared" si="10"/>
        <v>1000000</v>
      </c>
      <c r="L37" s="84">
        <f t="shared" si="11"/>
        <v>0</v>
      </c>
      <c r="M37" s="84">
        <f t="shared" si="12"/>
        <v>1000000</v>
      </c>
    </row>
    <row r="38" spans="1:13" x14ac:dyDescent="0.25">
      <c r="A38" s="83" t="s">
        <v>329</v>
      </c>
      <c r="B38" s="79">
        <v>0</v>
      </c>
      <c r="C38" s="106">
        <v>6000000</v>
      </c>
      <c r="D38" s="79">
        <v>0</v>
      </c>
      <c r="E38" s="79">
        <f t="shared" si="14"/>
        <v>6000000</v>
      </c>
      <c r="F38" s="79">
        <v>0</v>
      </c>
      <c r="G38" s="79">
        <v>0</v>
      </c>
      <c r="H38" s="79">
        <v>0</v>
      </c>
      <c r="I38" s="79">
        <f t="shared" si="8"/>
        <v>0</v>
      </c>
      <c r="J38" s="84">
        <f t="shared" si="9"/>
        <v>0</v>
      </c>
      <c r="K38" s="84">
        <f t="shared" si="10"/>
        <v>6000000</v>
      </c>
      <c r="L38" s="84">
        <f t="shared" si="11"/>
        <v>0</v>
      </c>
      <c r="M38" s="84">
        <f t="shared" si="12"/>
        <v>6000000</v>
      </c>
    </row>
    <row r="39" spans="1:13" x14ac:dyDescent="0.25">
      <c r="A39" s="83" t="s">
        <v>350</v>
      </c>
      <c r="B39" s="79">
        <v>0</v>
      </c>
      <c r="C39" s="106">
        <v>2000000</v>
      </c>
      <c r="D39" s="79">
        <v>0</v>
      </c>
      <c r="E39" s="79">
        <f t="shared" si="13"/>
        <v>2000000</v>
      </c>
      <c r="F39" s="79">
        <v>0</v>
      </c>
      <c r="G39" s="79">
        <v>0</v>
      </c>
      <c r="H39" s="79">
        <v>0</v>
      </c>
      <c r="I39" s="79">
        <f t="shared" si="8"/>
        <v>0</v>
      </c>
      <c r="J39" s="84">
        <f t="shared" si="9"/>
        <v>0</v>
      </c>
      <c r="K39" s="84">
        <f t="shared" si="10"/>
        <v>2000000</v>
      </c>
      <c r="L39" s="84">
        <f t="shared" si="11"/>
        <v>0</v>
      </c>
      <c r="M39" s="84">
        <f t="shared" si="12"/>
        <v>2000000</v>
      </c>
    </row>
    <row r="40" spans="1:13" x14ac:dyDescent="0.25">
      <c r="A40" s="83" t="s">
        <v>330</v>
      </c>
      <c r="B40" s="79">
        <v>0</v>
      </c>
      <c r="C40" s="106">
        <v>2000000</v>
      </c>
      <c r="D40" s="79">
        <v>0</v>
      </c>
      <c r="E40" s="79">
        <f t="shared" si="13"/>
        <v>2000000</v>
      </c>
      <c r="F40" s="79">
        <v>0</v>
      </c>
      <c r="G40" s="79">
        <v>0</v>
      </c>
      <c r="H40" s="79">
        <v>0</v>
      </c>
      <c r="I40" s="79">
        <f t="shared" si="8"/>
        <v>0</v>
      </c>
      <c r="J40" s="84">
        <f t="shared" si="9"/>
        <v>0</v>
      </c>
      <c r="K40" s="84">
        <f t="shared" si="10"/>
        <v>2000000</v>
      </c>
      <c r="L40" s="84">
        <f t="shared" si="11"/>
        <v>0</v>
      </c>
      <c r="M40" s="84">
        <f t="shared" si="12"/>
        <v>2000000</v>
      </c>
    </row>
    <row r="41" spans="1:13" x14ac:dyDescent="0.25">
      <c r="A41" s="83" t="s">
        <v>331</v>
      </c>
      <c r="B41" s="79">
        <v>0</v>
      </c>
      <c r="C41" s="106">
        <v>10000000</v>
      </c>
      <c r="D41" s="79">
        <v>0</v>
      </c>
      <c r="E41" s="79">
        <f t="shared" si="13"/>
        <v>10000000</v>
      </c>
      <c r="F41" s="79">
        <v>0</v>
      </c>
      <c r="G41" s="79">
        <v>0</v>
      </c>
      <c r="H41" s="79">
        <v>0</v>
      </c>
      <c r="I41" s="79">
        <f t="shared" si="8"/>
        <v>0</v>
      </c>
      <c r="J41" s="84">
        <f t="shared" si="9"/>
        <v>0</v>
      </c>
      <c r="K41" s="84">
        <f t="shared" si="10"/>
        <v>10000000</v>
      </c>
      <c r="L41" s="84">
        <f t="shared" si="11"/>
        <v>0</v>
      </c>
      <c r="M41" s="84">
        <f t="shared" si="12"/>
        <v>10000000</v>
      </c>
    </row>
    <row r="42" spans="1:13" x14ac:dyDescent="0.25">
      <c r="A42" s="83" t="s">
        <v>332</v>
      </c>
      <c r="B42" s="79">
        <v>0</v>
      </c>
      <c r="C42" s="106">
        <v>2000000</v>
      </c>
      <c r="D42" s="79">
        <v>0</v>
      </c>
      <c r="E42" s="79">
        <f t="shared" si="13"/>
        <v>2000000</v>
      </c>
      <c r="F42" s="79">
        <v>0</v>
      </c>
      <c r="G42" s="79">
        <v>0</v>
      </c>
      <c r="H42" s="79">
        <v>0</v>
      </c>
      <c r="I42" s="79">
        <f t="shared" si="8"/>
        <v>0</v>
      </c>
      <c r="J42" s="84">
        <f t="shared" si="9"/>
        <v>0</v>
      </c>
      <c r="K42" s="84">
        <f t="shared" si="10"/>
        <v>2000000</v>
      </c>
      <c r="L42" s="84">
        <f t="shared" si="11"/>
        <v>0</v>
      </c>
      <c r="M42" s="84">
        <f t="shared" si="12"/>
        <v>2000000</v>
      </c>
    </row>
    <row r="43" spans="1:13" x14ac:dyDescent="0.25">
      <c r="A43" s="83" t="s">
        <v>333</v>
      </c>
      <c r="B43" s="79">
        <v>0</v>
      </c>
      <c r="C43" s="106">
        <v>2000000</v>
      </c>
      <c r="D43" s="79">
        <v>0</v>
      </c>
      <c r="E43" s="79">
        <f t="shared" si="13"/>
        <v>2000000</v>
      </c>
      <c r="F43" s="79">
        <v>0</v>
      </c>
      <c r="G43" s="79">
        <v>0</v>
      </c>
      <c r="H43" s="79">
        <v>0</v>
      </c>
      <c r="I43" s="79">
        <f t="shared" si="8"/>
        <v>0</v>
      </c>
      <c r="J43" s="84">
        <f t="shared" si="9"/>
        <v>0</v>
      </c>
      <c r="K43" s="84">
        <f t="shared" si="10"/>
        <v>2000000</v>
      </c>
      <c r="L43" s="84">
        <f t="shared" si="11"/>
        <v>0</v>
      </c>
      <c r="M43" s="84">
        <f t="shared" si="12"/>
        <v>2000000</v>
      </c>
    </row>
    <row r="44" spans="1:13" x14ac:dyDescent="0.25">
      <c r="A44" s="83" t="s">
        <v>334</v>
      </c>
      <c r="B44" s="79">
        <v>0</v>
      </c>
      <c r="C44" s="106">
        <v>1000000</v>
      </c>
      <c r="D44" s="79">
        <v>0</v>
      </c>
      <c r="E44" s="79">
        <f t="shared" si="13"/>
        <v>1000000</v>
      </c>
      <c r="F44" s="79">
        <v>0</v>
      </c>
      <c r="G44" s="79">
        <v>0</v>
      </c>
      <c r="H44" s="79">
        <v>0</v>
      </c>
      <c r="I44" s="79">
        <f t="shared" si="8"/>
        <v>0</v>
      </c>
      <c r="J44" s="84">
        <f t="shared" si="9"/>
        <v>0</v>
      </c>
      <c r="K44" s="84">
        <f t="shared" si="10"/>
        <v>1000000</v>
      </c>
      <c r="L44" s="84">
        <f t="shared" si="11"/>
        <v>0</v>
      </c>
      <c r="M44" s="84">
        <f t="shared" si="12"/>
        <v>1000000</v>
      </c>
    </row>
    <row r="45" spans="1:13" x14ac:dyDescent="0.25">
      <c r="A45" s="83" t="s">
        <v>335</v>
      </c>
      <c r="B45" s="79">
        <v>0</v>
      </c>
      <c r="C45" s="106">
        <v>9000000</v>
      </c>
      <c r="D45" s="79">
        <v>0</v>
      </c>
      <c r="E45" s="79">
        <f t="shared" si="13"/>
        <v>9000000</v>
      </c>
      <c r="F45" s="79">
        <v>0</v>
      </c>
      <c r="G45" s="79">
        <v>0</v>
      </c>
      <c r="H45" s="79">
        <v>0</v>
      </c>
      <c r="I45" s="79">
        <f t="shared" si="8"/>
        <v>0</v>
      </c>
      <c r="J45" s="84">
        <f t="shared" si="9"/>
        <v>0</v>
      </c>
      <c r="K45" s="84">
        <f t="shared" si="10"/>
        <v>9000000</v>
      </c>
      <c r="L45" s="84">
        <f t="shared" si="11"/>
        <v>0</v>
      </c>
      <c r="M45" s="84">
        <f t="shared" si="12"/>
        <v>9000000</v>
      </c>
    </row>
    <row r="46" spans="1:13" x14ac:dyDescent="0.25">
      <c r="A46" s="83" t="s">
        <v>336</v>
      </c>
      <c r="B46" s="79">
        <v>0</v>
      </c>
      <c r="C46" s="106">
        <v>42000</v>
      </c>
      <c r="D46" s="79">
        <v>0</v>
      </c>
      <c r="E46" s="79">
        <f t="shared" si="13"/>
        <v>42000</v>
      </c>
      <c r="F46" s="79">
        <v>0</v>
      </c>
      <c r="G46" s="79">
        <v>0</v>
      </c>
      <c r="H46" s="79">
        <v>0</v>
      </c>
      <c r="I46" s="79">
        <f t="shared" si="8"/>
        <v>0</v>
      </c>
      <c r="J46" s="84">
        <f t="shared" si="9"/>
        <v>0</v>
      </c>
      <c r="K46" s="84">
        <f t="shared" si="10"/>
        <v>42000</v>
      </c>
      <c r="L46" s="84">
        <f t="shared" si="11"/>
        <v>0</v>
      </c>
      <c r="M46" s="84">
        <f t="shared" si="12"/>
        <v>42000</v>
      </c>
    </row>
    <row r="47" spans="1:13" x14ac:dyDescent="0.25">
      <c r="A47" s="83" t="s">
        <v>349</v>
      </c>
      <c r="B47" s="79">
        <v>0</v>
      </c>
      <c r="C47" s="106">
        <v>6000000</v>
      </c>
      <c r="D47" s="79">
        <v>0</v>
      </c>
      <c r="E47" s="79">
        <f>SUM(B47:D47)</f>
        <v>6000000</v>
      </c>
      <c r="F47" s="79">
        <v>0</v>
      </c>
      <c r="G47" s="79"/>
      <c r="H47" s="79">
        <v>0</v>
      </c>
      <c r="I47" s="79">
        <f>SUM(F47:H47)</f>
        <v>0</v>
      </c>
      <c r="J47" s="84">
        <f t="shared" si="9"/>
        <v>0</v>
      </c>
      <c r="K47" s="84">
        <f t="shared" si="10"/>
        <v>6000000</v>
      </c>
      <c r="L47" s="84">
        <f t="shared" si="11"/>
        <v>0</v>
      </c>
      <c r="M47" s="84">
        <f t="shared" si="12"/>
        <v>6000000</v>
      </c>
    </row>
    <row r="48" spans="1:13" x14ac:dyDescent="0.25">
      <c r="A48" s="83" t="s">
        <v>347</v>
      </c>
      <c r="B48" s="79">
        <v>0</v>
      </c>
      <c r="C48" s="106">
        <v>100000</v>
      </c>
      <c r="D48" s="79">
        <v>0</v>
      </c>
      <c r="E48" s="79">
        <f t="shared" si="13"/>
        <v>100000</v>
      </c>
      <c r="F48" s="79">
        <v>0</v>
      </c>
      <c r="G48" s="79">
        <v>0</v>
      </c>
      <c r="H48" s="79">
        <v>0</v>
      </c>
      <c r="I48" s="79">
        <f>SUM(F48:H48)</f>
        <v>0</v>
      </c>
      <c r="J48" s="84">
        <f t="shared" si="9"/>
        <v>0</v>
      </c>
      <c r="K48" s="84">
        <f t="shared" si="10"/>
        <v>100000</v>
      </c>
      <c r="L48" s="84">
        <f t="shared" si="11"/>
        <v>0</v>
      </c>
      <c r="M48" s="84">
        <f t="shared" si="12"/>
        <v>100000</v>
      </c>
    </row>
    <row r="49" spans="1:13" x14ac:dyDescent="0.25">
      <c r="A49" s="83" t="s">
        <v>337</v>
      </c>
      <c r="B49" s="79">
        <v>0</v>
      </c>
      <c r="C49" s="106">
        <v>3000000</v>
      </c>
      <c r="D49" s="79">
        <v>0</v>
      </c>
      <c r="E49" s="79">
        <f>SUM(B49:D49)</f>
        <v>3000000</v>
      </c>
      <c r="F49" s="79">
        <v>0</v>
      </c>
      <c r="G49" s="79">
        <v>0</v>
      </c>
      <c r="H49" s="79">
        <v>0</v>
      </c>
      <c r="I49" s="79">
        <f>SUM(F49:H49)</f>
        <v>0</v>
      </c>
      <c r="J49" s="84">
        <f t="shared" si="9"/>
        <v>0</v>
      </c>
      <c r="K49" s="84">
        <f t="shared" si="10"/>
        <v>3000000</v>
      </c>
      <c r="L49" s="84">
        <f t="shared" si="11"/>
        <v>0</v>
      </c>
      <c r="M49" s="84">
        <f t="shared" si="12"/>
        <v>3000000</v>
      </c>
    </row>
    <row r="50" spans="1:13" x14ac:dyDescent="0.25">
      <c r="A50" s="83" t="s">
        <v>338</v>
      </c>
      <c r="B50" s="79">
        <v>0</v>
      </c>
      <c r="C50" s="106">
        <v>3000000</v>
      </c>
      <c r="D50" s="79">
        <v>0</v>
      </c>
      <c r="E50" s="79">
        <f>SUM(B50:D50)</f>
        <v>3000000</v>
      </c>
      <c r="F50" s="79">
        <v>0</v>
      </c>
      <c r="G50" s="79">
        <v>0</v>
      </c>
      <c r="H50" s="79">
        <v>0</v>
      </c>
      <c r="I50" s="79">
        <f>SUM(F50:H50)</f>
        <v>0</v>
      </c>
      <c r="J50" s="84">
        <f t="shared" si="9"/>
        <v>0</v>
      </c>
      <c r="K50" s="84">
        <f t="shared" si="10"/>
        <v>3000000</v>
      </c>
      <c r="L50" s="84">
        <f t="shared" si="11"/>
        <v>0</v>
      </c>
      <c r="M50" s="84">
        <f t="shared" si="12"/>
        <v>3000000</v>
      </c>
    </row>
    <row r="51" spans="1:13" ht="31.5" x14ac:dyDescent="0.25">
      <c r="A51" s="83" t="s">
        <v>339</v>
      </c>
      <c r="B51" s="79">
        <v>0</v>
      </c>
      <c r="C51" s="106">
        <v>5000000</v>
      </c>
      <c r="D51" s="79">
        <v>0</v>
      </c>
      <c r="E51" s="79">
        <f>SUM(B51:D51)</f>
        <v>5000000</v>
      </c>
      <c r="F51" s="79">
        <v>0</v>
      </c>
      <c r="G51" s="79">
        <v>0</v>
      </c>
      <c r="H51" s="79">
        <v>0</v>
      </c>
      <c r="I51" s="79">
        <f>SUM(F51:H51)</f>
        <v>0</v>
      </c>
      <c r="J51" s="84">
        <f t="shared" si="9"/>
        <v>0</v>
      </c>
      <c r="K51" s="84">
        <f t="shared" si="10"/>
        <v>5000000</v>
      </c>
      <c r="L51" s="84">
        <f t="shared" si="11"/>
        <v>0</v>
      </c>
      <c r="M51" s="84">
        <f t="shared" si="12"/>
        <v>5000000</v>
      </c>
    </row>
    <row r="52" spans="1:13" x14ac:dyDescent="0.25">
      <c r="A52" s="85" t="s">
        <v>38</v>
      </c>
      <c r="B52" s="86">
        <f>SUM(B20:B51)</f>
        <v>593858505</v>
      </c>
      <c r="C52" s="107">
        <f t="shared" ref="C52:M52" si="15">SUM(C20:C51)</f>
        <v>56642000</v>
      </c>
      <c r="D52" s="86">
        <f t="shared" si="15"/>
        <v>0</v>
      </c>
      <c r="E52" s="86">
        <f t="shared" si="15"/>
        <v>650500505</v>
      </c>
      <c r="F52" s="86">
        <f t="shared" si="15"/>
        <v>-5453381</v>
      </c>
      <c r="G52" s="86">
        <f t="shared" si="15"/>
        <v>0</v>
      </c>
      <c r="H52" s="86">
        <f t="shared" si="15"/>
        <v>0</v>
      </c>
      <c r="I52" s="86">
        <f t="shared" si="15"/>
        <v>-5453381</v>
      </c>
      <c r="J52" s="86">
        <f t="shared" si="15"/>
        <v>588405124</v>
      </c>
      <c r="K52" s="86">
        <f t="shared" si="15"/>
        <v>56642000</v>
      </c>
      <c r="L52" s="86">
        <f t="shared" si="15"/>
        <v>0</v>
      </c>
      <c r="M52" s="86">
        <f t="shared" si="15"/>
        <v>645047124</v>
      </c>
    </row>
    <row r="53" spans="1:13" x14ac:dyDescent="0.25">
      <c r="A53" s="89" t="s">
        <v>374</v>
      </c>
      <c r="B53" s="79">
        <v>0</v>
      </c>
      <c r="C53" s="106">
        <v>6000000</v>
      </c>
      <c r="D53" s="79">
        <v>0</v>
      </c>
      <c r="E53" s="79">
        <f>SUM(B53:D53)</f>
        <v>6000000</v>
      </c>
      <c r="F53" s="79">
        <v>0</v>
      </c>
      <c r="G53" s="79">
        <v>0</v>
      </c>
      <c r="H53" s="79">
        <v>0</v>
      </c>
      <c r="I53" s="79">
        <f>SUM(F53:H53)</f>
        <v>0</v>
      </c>
      <c r="J53" s="84">
        <f t="shared" ref="J53:L57" si="16">B53+F53</f>
        <v>0</v>
      </c>
      <c r="K53" s="84">
        <f t="shared" si="16"/>
        <v>6000000</v>
      </c>
      <c r="L53" s="84">
        <f t="shared" si="16"/>
        <v>0</v>
      </c>
      <c r="M53" s="84">
        <f>SUM(J53:L53)</f>
        <v>6000000</v>
      </c>
    </row>
    <row r="54" spans="1:13" x14ac:dyDescent="0.25">
      <c r="A54" s="89" t="s">
        <v>373</v>
      </c>
      <c r="B54" s="79">
        <v>0</v>
      </c>
      <c r="C54" s="106">
        <v>6120000</v>
      </c>
      <c r="D54" s="79">
        <v>0</v>
      </c>
      <c r="E54" s="79">
        <f>SUM(B54:D54)</f>
        <v>6120000</v>
      </c>
      <c r="F54" s="79">
        <v>0</v>
      </c>
      <c r="G54" s="79">
        <v>0</v>
      </c>
      <c r="H54" s="79">
        <v>0</v>
      </c>
      <c r="I54" s="79">
        <f>SUM(F54:H54)</f>
        <v>0</v>
      </c>
      <c r="J54" s="84">
        <f t="shared" si="16"/>
        <v>0</v>
      </c>
      <c r="K54" s="84">
        <f t="shared" si="16"/>
        <v>6120000</v>
      </c>
      <c r="L54" s="84">
        <f t="shared" si="16"/>
        <v>0</v>
      </c>
      <c r="M54" s="84">
        <f>SUM(J54:L54)</f>
        <v>6120000</v>
      </c>
    </row>
    <row r="55" spans="1:13" ht="31.5" x14ac:dyDescent="0.25">
      <c r="A55" s="85" t="s">
        <v>295</v>
      </c>
      <c r="B55" s="86">
        <f>SUM(B53:B54)</f>
        <v>0</v>
      </c>
      <c r="C55" s="107">
        <f>SUM(C53:C54)</f>
        <v>12120000</v>
      </c>
      <c r="D55" s="86">
        <f>SUM(D53:D54)</f>
        <v>0</v>
      </c>
      <c r="E55" s="109">
        <f>SUM(B55:D55)</f>
        <v>12120000</v>
      </c>
      <c r="F55" s="86">
        <f>SUM(F53:F54)</f>
        <v>0</v>
      </c>
      <c r="G55" s="86">
        <f>SUM(G53:G54)</f>
        <v>0</v>
      </c>
      <c r="H55" s="86">
        <f>SUM(H53:H54)</f>
        <v>0</v>
      </c>
      <c r="I55" s="109">
        <f>SUM(F55:H55)</f>
        <v>0</v>
      </c>
      <c r="J55" s="84">
        <f t="shared" si="16"/>
        <v>0</v>
      </c>
      <c r="K55" s="86">
        <f t="shared" si="16"/>
        <v>12120000</v>
      </c>
      <c r="L55" s="86">
        <f>SUM(L53:L54)</f>
        <v>0</v>
      </c>
      <c r="M55" s="84">
        <f>SUM(J55:L55)</f>
        <v>12120000</v>
      </c>
    </row>
    <row r="56" spans="1:13" x14ac:dyDescent="0.25">
      <c r="A56" s="110" t="s">
        <v>391</v>
      </c>
      <c r="B56" s="86"/>
      <c r="C56" s="107"/>
      <c r="D56" s="86"/>
      <c r="E56" s="109"/>
      <c r="F56" s="84">
        <v>22271251</v>
      </c>
      <c r="G56" s="86"/>
      <c r="H56" s="86"/>
      <c r="I56" s="79">
        <f>SUM(F56:H56)</f>
        <v>22271251</v>
      </c>
      <c r="J56" s="84">
        <f t="shared" si="16"/>
        <v>22271251</v>
      </c>
      <c r="K56" s="86"/>
      <c r="L56" s="86"/>
      <c r="M56" s="84">
        <f>SUM(J56:L56)</f>
        <v>22271251</v>
      </c>
    </row>
    <row r="57" spans="1:13" x14ac:dyDescent="0.25">
      <c r="A57" s="111" t="s">
        <v>390</v>
      </c>
      <c r="B57" s="86"/>
      <c r="C57" s="107"/>
      <c r="D57" s="86"/>
      <c r="E57" s="109"/>
      <c r="F57" s="86">
        <f>F56</f>
        <v>22271251</v>
      </c>
      <c r="G57" s="86"/>
      <c r="H57" s="86"/>
      <c r="I57" s="109">
        <f>SUM(F57:H57)</f>
        <v>22271251</v>
      </c>
      <c r="J57" s="86">
        <f t="shared" si="16"/>
        <v>22271251</v>
      </c>
      <c r="K57" s="86"/>
      <c r="L57" s="86"/>
      <c r="M57" s="86">
        <f>SUM(J57:L57)</f>
        <v>22271251</v>
      </c>
    </row>
    <row r="58" spans="1:13" x14ac:dyDescent="0.25">
      <c r="A58" s="87" t="s">
        <v>392</v>
      </c>
      <c r="B58" s="86">
        <f t="shared" ref="B58:M58" si="17">B52+B19+B55+B57</f>
        <v>1149944198</v>
      </c>
      <c r="C58" s="86">
        <f t="shared" si="17"/>
        <v>78762000</v>
      </c>
      <c r="D58" s="86">
        <f t="shared" si="17"/>
        <v>0</v>
      </c>
      <c r="E58" s="86">
        <f t="shared" si="17"/>
        <v>1228706198</v>
      </c>
      <c r="F58" s="86">
        <f t="shared" si="17"/>
        <v>16817870</v>
      </c>
      <c r="G58" s="86">
        <f t="shared" si="17"/>
        <v>0</v>
      </c>
      <c r="H58" s="86">
        <f t="shared" si="17"/>
        <v>0</v>
      </c>
      <c r="I58" s="86">
        <f t="shared" si="17"/>
        <v>16817870</v>
      </c>
      <c r="J58" s="86">
        <f t="shared" si="17"/>
        <v>1166762068</v>
      </c>
      <c r="K58" s="86">
        <f t="shared" si="17"/>
        <v>78762000</v>
      </c>
      <c r="L58" s="86">
        <f t="shared" si="17"/>
        <v>0</v>
      </c>
      <c r="M58" s="86">
        <f t="shared" si="17"/>
        <v>1245524068</v>
      </c>
    </row>
    <row r="60" spans="1:13" x14ac:dyDescent="0.25">
      <c r="F60" s="179"/>
      <c r="G60" s="179"/>
      <c r="H60" s="179"/>
    </row>
    <row r="61" spans="1:13" x14ac:dyDescent="0.25">
      <c r="A61" s="99"/>
      <c r="B61" s="100"/>
      <c r="F61" s="179"/>
      <c r="G61" s="180"/>
      <c r="H61" s="179"/>
    </row>
    <row r="62" spans="1:13" x14ac:dyDescent="0.25">
      <c r="A62" s="99"/>
      <c r="F62" s="179"/>
      <c r="G62" s="180"/>
      <c r="H62" s="179"/>
    </row>
    <row r="63" spans="1:13" x14ac:dyDescent="0.25">
      <c r="F63" s="179"/>
      <c r="G63" s="179"/>
      <c r="H63" s="179"/>
    </row>
  </sheetData>
  <mergeCells count="9">
    <mergeCell ref="J9:M9"/>
    <mergeCell ref="A1:M1"/>
    <mergeCell ref="A4:M4"/>
    <mergeCell ref="A5:M5"/>
    <mergeCell ref="A6:M6"/>
    <mergeCell ref="A3:E3"/>
    <mergeCell ref="B9:E9"/>
    <mergeCell ref="F9:I9"/>
    <mergeCell ref="A2:M2"/>
  </mergeCells>
  <phoneticPr fontId="1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3:Z155"/>
  <sheetViews>
    <sheetView zoomScale="75" zoomScaleNormal="75" workbookViewId="0">
      <selection activeCell="A3" sqref="A3:M3"/>
    </sheetView>
  </sheetViews>
  <sheetFormatPr defaultColWidth="8" defaultRowHeight="15.75" x14ac:dyDescent="0.25"/>
  <cols>
    <col min="1" max="1" width="49.7109375" style="13" customWidth="1"/>
    <col min="2" max="2" width="14.28515625" style="15" bestFit="1" customWidth="1"/>
    <col min="3" max="3" width="12.42578125" style="15" bestFit="1" customWidth="1"/>
    <col min="4" max="4" width="11" style="15" customWidth="1"/>
    <col min="5" max="5" width="14.28515625" style="15" bestFit="1" customWidth="1"/>
    <col min="6" max="6" width="13.42578125" style="15" bestFit="1" customWidth="1"/>
    <col min="7" max="7" width="8.140625" style="15" bestFit="1" customWidth="1"/>
    <col min="8" max="8" width="10.42578125" style="15" bestFit="1" customWidth="1"/>
    <col min="9" max="9" width="13.42578125" style="15" bestFit="1" customWidth="1"/>
    <col min="10" max="10" width="14.28515625" style="15" customWidth="1"/>
    <col min="11" max="11" width="12.42578125" style="15" bestFit="1" customWidth="1"/>
    <col min="12" max="12" width="10.42578125" style="15" bestFit="1" customWidth="1"/>
    <col min="13" max="13" width="14.28515625" style="15" bestFit="1" customWidth="1"/>
    <col min="14" max="14" width="35.7109375" style="13" customWidth="1"/>
    <col min="15" max="16" width="14.28515625" style="13" bestFit="1" customWidth="1"/>
    <col min="17" max="17" width="11.5703125" style="13" customWidth="1"/>
    <col min="18" max="18" width="15.28515625" style="13" bestFit="1" customWidth="1"/>
    <col min="19" max="19" width="12.7109375" style="13" customWidth="1"/>
    <col min="20" max="20" width="9" style="13" customWidth="1"/>
    <col min="21" max="21" width="12.42578125" style="13" customWidth="1"/>
    <col min="22" max="23" width="14.28515625" style="13" bestFit="1" customWidth="1"/>
    <col min="24" max="24" width="12.42578125" style="13" bestFit="1" customWidth="1"/>
    <col min="25" max="25" width="12.140625" style="13" customWidth="1"/>
    <col min="26" max="26" width="15.28515625" style="13" bestFit="1" customWidth="1"/>
    <col min="27" max="16384" width="8" style="13"/>
  </cols>
  <sheetData>
    <row r="3" spans="1:26" x14ac:dyDescent="0.25">
      <c r="A3" s="190" t="s">
        <v>394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6" x14ac:dyDescent="0.25">
      <c r="A4" s="190" t="s">
        <v>386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spans="1:26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</row>
    <row r="6" spans="1:26" ht="15" customHeight="1" x14ac:dyDescent="0.25">
      <c r="A6" s="189" t="s">
        <v>26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 t="s">
        <v>26</v>
      </c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</row>
    <row r="7" spans="1:26" x14ac:dyDescent="0.25">
      <c r="A7" s="189" t="s">
        <v>310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 t="s">
        <v>310</v>
      </c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</row>
    <row r="8" spans="1:26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26" ht="13.5" customHeight="1" x14ac:dyDescent="0.25">
      <c r="N9" s="16"/>
      <c r="O9" s="5"/>
      <c r="P9" s="15"/>
      <c r="R9" s="7"/>
      <c r="Z9" s="7" t="s">
        <v>294</v>
      </c>
    </row>
    <row r="10" spans="1:26" x14ac:dyDescent="0.25">
      <c r="A10" s="182" t="s">
        <v>23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4"/>
      <c r="N10" s="182" t="s">
        <v>12</v>
      </c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4"/>
    </row>
    <row r="11" spans="1:26" x14ac:dyDescent="0.25">
      <c r="A11" s="188" t="s">
        <v>24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 t="s">
        <v>24</v>
      </c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</row>
    <row r="12" spans="1:26" s="24" customFormat="1" ht="15.75" customHeight="1" x14ac:dyDescent="0.2">
      <c r="A12" s="56" t="s">
        <v>13</v>
      </c>
      <c r="B12" s="185" t="s">
        <v>30</v>
      </c>
      <c r="C12" s="186"/>
      <c r="D12" s="186"/>
      <c r="E12" s="187"/>
      <c r="F12" s="185" t="s">
        <v>377</v>
      </c>
      <c r="G12" s="186"/>
      <c r="H12" s="186"/>
      <c r="I12" s="187"/>
      <c r="J12" s="185" t="s">
        <v>14</v>
      </c>
      <c r="K12" s="186"/>
      <c r="L12" s="186"/>
      <c r="M12" s="187"/>
      <c r="N12" s="56" t="s">
        <v>13</v>
      </c>
      <c r="O12" s="185" t="s">
        <v>30</v>
      </c>
      <c r="P12" s="186"/>
      <c r="Q12" s="186"/>
      <c r="R12" s="187"/>
      <c r="S12" s="185" t="s">
        <v>377</v>
      </c>
      <c r="T12" s="186"/>
      <c r="U12" s="186"/>
      <c r="V12" s="187"/>
      <c r="W12" s="185" t="s">
        <v>14</v>
      </c>
      <c r="X12" s="186"/>
      <c r="Y12" s="186"/>
      <c r="Z12" s="187"/>
    </row>
    <row r="13" spans="1:26" s="24" customFormat="1" ht="31.5" x14ac:dyDescent="0.2">
      <c r="A13" s="35" t="s">
        <v>33</v>
      </c>
      <c r="B13" s="92" t="s">
        <v>31</v>
      </c>
      <c r="C13" s="93" t="s">
        <v>32</v>
      </c>
      <c r="D13" s="94" t="s">
        <v>143</v>
      </c>
      <c r="E13" s="93" t="s">
        <v>14</v>
      </c>
      <c r="F13" s="92" t="s">
        <v>31</v>
      </c>
      <c r="G13" s="93" t="s">
        <v>32</v>
      </c>
      <c r="H13" s="94" t="s">
        <v>143</v>
      </c>
      <c r="I13" s="93" t="s">
        <v>14</v>
      </c>
      <c r="J13" s="92" t="s">
        <v>31</v>
      </c>
      <c r="K13" s="93" t="s">
        <v>32</v>
      </c>
      <c r="L13" s="94" t="s">
        <v>143</v>
      </c>
      <c r="M13" s="93" t="s">
        <v>14</v>
      </c>
      <c r="N13" s="35" t="s">
        <v>33</v>
      </c>
      <c r="O13" s="92" t="s">
        <v>31</v>
      </c>
      <c r="P13" s="93" t="s">
        <v>32</v>
      </c>
      <c r="Q13" s="94" t="s">
        <v>143</v>
      </c>
      <c r="R13" s="93" t="s">
        <v>14</v>
      </c>
      <c r="S13" s="92" t="s">
        <v>31</v>
      </c>
      <c r="T13" s="93" t="s">
        <v>32</v>
      </c>
      <c r="U13" s="94" t="s">
        <v>143</v>
      </c>
      <c r="V13" s="93" t="s">
        <v>14</v>
      </c>
      <c r="W13" s="92" t="s">
        <v>31</v>
      </c>
      <c r="X13" s="93" t="s">
        <v>32</v>
      </c>
      <c r="Y13" s="94" t="s">
        <v>143</v>
      </c>
      <c r="Z13" s="93" t="s">
        <v>14</v>
      </c>
    </row>
    <row r="14" spans="1:26" s="18" customFormat="1" ht="15.75" customHeight="1" x14ac:dyDescent="0.25">
      <c r="A14" s="42" t="s">
        <v>51</v>
      </c>
      <c r="B14" s="57">
        <f>'1'!B13</f>
        <v>2033877161</v>
      </c>
      <c r="C14" s="57">
        <f>'1'!C13</f>
        <v>0</v>
      </c>
      <c r="D14" s="57">
        <f>'1'!D13</f>
        <v>0</v>
      </c>
      <c r="E14" s="57">
        <f t="shared" ref="E14:E19" si="0">SUM(B14:D14)</f>
        <v>2033877161</v>
      </c>
      <c r="F14" s="57">
        <f>'1'!F13</f>
        <v>26063325</v>
      </c>
      <c r="G14" s="57">
        <f>'1'!G13</f>
        <v>0</v>
      </c>
      <c r="H14" s="57">
        <f>'1'!H13</f>
        <v>0</v>
      </c>
      <c r="I14" s="57">
        <f t="shared" ref="I14:I19" si="1">SUM(F14:H14)</f>
        <v>26063325</v>
      </c>
      <c r="J14" s="57">
        <f>'1'!J13</f>
        <v>2059940486</v>
      </c>
      <c r="K14" s="57">
        <f>'1'!K13</f>
        <v>0</v>
      </c>
      <c r="L14" s="57">
        <f>'1'!L13</f>
        <v>0</v>
      </c>
      <c r="M14" s="57">
        <f t="shared" ref="M14:M19" si="2">SUM(J14:L14)</f>
        <v>2059940486</v>
      </c>
      <c r="N14" s="58" t="s">
        <v>105</v>
      </c>
      <c r="O14" s="17">
        <f>'1'!O13</f>
        <v>93909694</v>
      </c>
      <c r="P14" s="17">
        <f>'1'!P13</f>
        <v>1800000</v>
      </c>
      <c r="Q14" s="17">
        <f>'1'!Q13</f>
        <v>0</v>
      </c>
      <c r="R14" s="17">
        <f t="shared" ref="R14:R19" si="3">SUM(O14:Q14)</f>
        <v>95709694</v>
      </c>
      <c r="S14" s="17">
        <f>'1'!S13</f>
        <v>215000</v>
      </c>
      <c r="T14" s="17">
        <f>'1'!T13</f>
        <v>0</v>
      </c>
      <c r="U14" s="17">
        <f>'1'!U13</f>
        <v>0</v>
      </c>
      <c r="V14" s="17">
        <f t="shared" ref="V14:V19" si="4">SUM(S14:U14)</f>
        <v>215000</v>
      </c>
      <c r="W14" s="17">
        <f>'1'!W13</f>
        <v>94124694</v>
      </c>
      <c r="X14" s="17">
        <f>'1'!X13</f>
        <v>1800000</v>
      </c>
      <c r="Y14" s="17">
        <f>'1'!Y13</f>
        <v>0</v>
      </c>
      <c r="Z14" s="17">
        <f t="shared" ref="Z14:Z19" si="5">SUM(W14:Y14)</f>
        <v>95924694</v>
      </c>
    </row>
    <row r="15" spans="1:26" s="18" customFormat="1" ht="33" customHeight="1" x14ac:dyDescent="0.25">
      <c r="A15" s="42" t="s">
        <v>69</v>
      </c>
      <c r="B15" s="17">
        <f>'1'!B16</f>
        <v>2176443981</v>
      </c>
      <c r="C15" s="17">
        <f>'1'!C16</f>
        <v>11249439</v>
      </c>
      <c r="D15" s="17">
        <f>'1'!D16</f>
        <v>0</v>
      </c>
      <c r="E15" s="57">
        <f t="shared" si="0"/>
        <v>2187693420</v>
      </c>
      <c r="F15" s="17">
        <f>'1'!F16</f>
        <v>26063325</v>
      </c>
      <c r="G15" s="17">
        <f>'1'!G16</f>
        <v>0</v>
      </c>
      <c r="H15" s="17">
        <f>'1'!H16</f>
        <v>0</v>
      </c>
      <c r="I15" s="57">
        <f t="shared" si="1"/>
        <v>26063325</v>
      </c>
      <c r="J15" s="17">
        <f>'1'!J16</f>
        <v>2202507306</v>
      </c>
      <c r="K15" s="17">
        <f>'1'!K16</f>
        <v>11249439</v>
      </c>
      <c r="L15" s="17">
        <f>'1'!L16</f>
        <v>0</v>
      </c>
      <c r="M15" s="57">
        <f t="shared" si="2"/>
        <v>2213756745</v>
      </c>
      <c r="N15" s="58" t="s">
        <v>82</v>
      </c>
      <c r="O15" s="17">
        <f>'1'!O16</f>
        <v>17353260</v>
      </c>
      <c r="P15" s="17">
        <f>'1'!P16</f>
        <v>351000</v>
      </c>
      <c r="Q15" s="17">
        <f>'1'!Q16</f>
        <v>0</v>
      </c>
      <c r="R15" s="17">
        <f t="shared" si="3"/>
        <v>17704260</v>
      </c>
      <c r="S15" s="17">
        <f>'1'!S16</f>
        <v>0</v>
      </c>
      <c r="T15" s="17">
        <f>'1'!T16</f>
        <v>0</v>
      </c>
      <c r="U15" s="17">
        <f>'1'!U16</f>
        <v>0</v>
      </c>
      <c r="V15" s="17">
        <f t="shared" si="4"/>
        <v>0</v>
      </c>
      <c r="W15" s="17">
        <f>'1'!W16</f>
        <v>17353260</v>
      </c>
      <c r="X15" s="17">
        <f>'1'!X16</f>
        <v>351000</v>
      </c>
      <c r="Y15" s="17">
        <f>'1'!Y16</f>
        <v>0</v>
      </c>
      <c r="Z15" s="17">
        <f t="shared" si="5"/>
        <v>17704260</v>
      </c>
    </row>
    <row r="16" spans="1:26" s="18" customFormat="1" x14ac:dyDescent="0.25">
      <c r="A16" s="58" t="s">
        <v>70</v>
      </c>
      <c r="B16" s="17">
        <f>'1'!B19</f>
        <v>2508000000</v>
      </c>
      <c r="C16" s="17">
        <f>'1'!C19</f>
        <v>0</v>
      </c>
      <c r="D16" s="17">
        <f>'1'!D19</f>
        <v>0</v>
      </c>
      <c r="E16" s="57">
        <f t="shared" si="0"/>
        <v>2508000000</v>
      </c>
      <c r="F16" s="17">
        <f>'1'!F19</f>
        <v>169777434</v>
      </c>
      <c r="G16" s="17">
        <f>'1'!G19</f>
        <v>0</v>
      </c>
      <c r="H16" s="17">
        <f>'1'!H19</f>
        <v>0</v>
      </c>
      <c r="I16" s="57">
        <f t="shared" si="1"/>
        <v>169777434</v>
      </c>
      <c r="J16" s="17">
        <f>'1'!J19</f>
        <v>2677777434</v>
      </c>
      <c r="K16" s="17">
        <f>'1'!K19</f>
        <v>0</v>
      </c>
      <c r="L16" s="17">
        <f>'1'!L19</f>
        <v>0</v>
      </c>
      <c r="M16" s="57">
        <f t="shared" si="2"/>
        <v>2677777434</v>
      </c>
      <c r="N16" s="58" t="s">
        <v>83</v>
      </c>
      <c r="O16" s="17">
        <f>'1'!O19</f>
        <v>1110267572</v>
      </c>
      <c r="P16" s="17">
        <f>'1'!P19</f>
        <v>46010146</v>
      </c>
      <c r="Q16" s="17">
        <f>'1'!Q19</f>
        <v>0</v>
      </c>
      <c r="R16" s="17">
        <f t="shared" si="3"/>
        <v>1156277718</v>
      </c>
      <c r="S16" s="17">
        <f>'1'!S19</f>
        <v>5185000</v>
      </c>
      <c r="T16" s="17">
        <f>'1'!T19</f>
        <v>0</v>
      </c>
      <c r="U16" s="17">
        <f>'1'!U19</f>
        <v>0</v>
      </c>
      <c r="V16" s="17">
        <f t="shared" si="4"/>
        <v>5185000</v>
      </c>
      <c r="W16" s="17">
        <f>'1'!W19</f>
        <v>1115452572</v>
      </c>
      <c r="X16" s="17">
        <f>'1'!X19</f>
        <v>46010146</v>
      </c>
      <c r="Y16" s="17">
        <f>'1'!Y19</f>
        <v>0</v>
      </c>
      <c r="Z16" s="17">
        <f t="shared" si="5"/>
        <v>1161462718</v>
      </c>
    </row>
    <row r="17" spans="1:26" s="18" customFormat="1" x14ac:dyDescent="0.25">
      <c r="A17" s="39" t="s">
        <v>71</v>
      </c>
      <c r="B17" s="17">
        <f>'1'!B22</f>
        <v>2516800000</v>
      </c>
      <c r="C17" s="17">
        <f>'1'!C22</f>
        <v>9500000</v>
      </c>
      <c r="D17" s="17">
        <f>'1'!D22</f>
        <v>0</v>
      </c>
      <c r="E17" s="8">
        <f t="shared" si="0"/>
        <v>2526300000</v>
      </c>
      <c r="F17" s="17">
        <f>'1'!F22</f>
        <v>169777434</v>
      </c>
      <c r="G17" s="17">
        <f>'1'!G22</f>
        <v>0</v>
      </c>
      <c r="H17" s="17">
        <f>'1'!H22</f>
        <v>0</v>
      </c>
      <c r="I17" s="8">
        <f t="shared" si="1"/>
        <v>169777434</v>
      </c>
      <c r="J17" s="17">
        <f>'1'!J22</f>
        <v>2686577434</v>
      </c>
      <c r="K17" s="17">
        <f>'1'!K22</f>
        <v>9500000</v>
      </c>
      <c r="L17" s="17">
        <f>'1'!L22</f>
        <v>0</v>
      </c>
      <c r="M17" s="8">
        <f t="shared" si="2"/>
        <v>2696077434</v>
      </c>
      <c r="N17" s="36" t="s">
        <v>84</v>
      </c>
      <c r="O17" s="17">
        <f>'1'!O22</f>
        <v>43341560</v>
      </c>
      <c r="P17" s="17">
        <f>'1'!P22</f>
        <v>16000000</v>
      </c>
      <c r="Q17" s="17">
        <f>'1'!Q22</f>
        <v>0</v>
      </c>
      <c r="R17" s="17">
        <f t="shared" si="3"/>
        <v>59341560</v>
      </c>
      <c r="S17" s="17">
        <f>'1'!S22</f>
        <v>0</v>
      </c>
      <c r="T17" s="17">
        <f>'1'!T22</f>
        <v>0</v>
      </c>
      <c r="U17" s="17">
        <f>'1'!U22</f>
        <v>0</v>
      </c>
      <c r="V17" s="17">
        <f t="shared" si="4"/>
        <v>0</v>
      </c>
      <c r="W17" s="17">
        <f>'1'!W22</f>
        <v>43341560</v>
      </c>
      <c r="X17" s="17">
        <f>'1'!X22</f>
        <v>16000000</v>
      </c>
      <c r="Y17" s="17">
        <f>'1'!Y22</f>
        <v>0</v>
      </c>
      <c r="Z17" s="17">
        <f t="shared" si="5"/>
        <v>59341560</v>
      </c>
    </row>
    <row r="18" spans="1:26" s="18" customFormat="1" ht="15.75" customHeight="1" x14ac:dyDescent="0.25">
      <c r="A18" s="36" t="s">
        <v>72</v>
      </c>
      <c r="B18" s="17">
        <f>'1'!B25</f>
        <v>446233744</v>
      </c>
      <c r="C18" s="17">
        <f>'1'!C25</f>
        <v>14638469</v>
      </c>
      <c r="D18" s="17">
        <f>'1'!D25</f>
        <v>0</v>
      </c>
      <c r="E18" s="8">
        <f t="shared" si="0"/>
        <v>460872213</v>
      </c>
      <c r="F18" s="17">
        <f>'1'!F25</f>
        <v>-24119600</v>
      </c>
      <c r="G18" s="17">
        <f>'1'!G25</f>
        <v>0</v>
      </c>
      <c r="H18" s="17">
        <f>'1'!H25</f>
        <v>0</v>
      </c>
      <c r="I18" s="8">
        <f t="shared" si="1"/>
        <v>-24119600</v>
      </c>
      <c r="J18" s="17">
        <f>'1'!J25</f>
        <v>422114144</v>
      </c>
      <c r="K18" s="17">
        <f>'1'!K25</f>
        <v>14638469</v>
      </c>
      <c r="L18" s="17">
        <f>'1'!L25</f>
        <v>0</v>
      </c>
      <c r="M18" s="8">
        <f t="shared" si="2"/>
        <v>436752613</v>
      </c>
      <c r="N18" s="36" t="s">
        <v>85</v>
      </c>
      <c r="O18" s="17">
        <f>'1'!O25</f>
        <v>1415944198</v>
      </c>
      <c r="P18" s="17">
        <f>'1'!P25</f>
        <v>78762000</v>
      </c>
      <c r="Q18" s="17">
        <f>'1'!Q25</f>
        <v>0</v>
      </c>
      <c r="R18" s="17">
        <f t="shared" si="3"/>
        <v>1494706198</v>
      </c>
      <c r="S18" s="17">
        <f>'1'!S25</f>
        <v>-74460968</v>
      </c>
      <c r="T18" s="17">
        <f>'1'!T25</f>
        <v>0</v>
      </c>
      <c r="U18" s="17">
        <f>'1'!U25</f>
        <v>0</v>
      </c>
      <c r="V18" s="17">
        <f t="shared" si="4"/>
        <v>-74460968</v>
      </c>
      <c r="W18" s="17">
        <f>'1'!W25</f>
        <v>1341483230</v>
      </c>
      <c r="X18" s="17">
        <f>'1'!X25</f>
        <v>78762000</v>
      </c>
      <c r="Y18" s="17">
        <f>'1'!Y25</f>
        <v>0</v>
      </c>
      <c r="Z18" s="17">
        <f t="shared" si="5"/>
        <v>1420245230</v>
      </c>
    </row>
    <row r="19" spans="1:26" s="18" customFormat="1" x14ac:dyDescent="0.25">
      <c r="A19" s="39" t="s">
        <v>73</v>
      </c>
      <c r="B19" s="17">
        <f>'1'!B28</f>
        <v>0</v>
      </c>
      <c r="C19" s="17">
        <f>'1'!C28</f>
        <v>79680000</v>
      </c>
      <c r="D19" s="17">
        <f>'1'!D28</f>
        <v>0</v>
      </c>
      <c r="E19" s="8">
        <f t="shared" si="0"/>
        <v>79680000</v>
      </c>
      <c r="F19" s="17">
        <f>'1'!F28</f>
        <v>0</v>
      </c>
      <c r="G19" s="17">
        <f>'1'!G28</f>
        <v>0</v>
      </c>
      <c r="H19" s="17">
        <f>'1'!H28</f>
        <v>0</v>
      </c>
      <c r="I19" s="8">
        <f t="shared" si="1"/>
        <v>0</v>
      </c>
      <c r="J19" s="17">
        <f>'1'!J28</f>
        <v>0</v>
      </c>
      <c r="K19" s="17">
        <f>'1'!K28</f>
        <v>79680000</v>
      </c>
      <c r="L19" s="17">
        <f>'1'!L28</f>
        <v>0</v>
      </c>
      <c r="M19" s="8">
        <f t="shared" si="2"/>
        <v>79680000</v>
      </c>
      <c r="N19" s="20" t="s">
        <v>134</v>
      </c>
      <c r="O19" s="25">
        <f>'1'!O27</f>
        <v>266000000</v>
      </c>
      <c r="P19" s="25">
        <f>'1'!P27</f>
        <v>0</v>
      </c>
      <c r="Q19" s="25">
        <f>'1'!Q27</f>
        <v>0</v>
      </c>
      <c r="R19" s="25">
        <f t="shared" si="3"/>
        <v>266000000</v>
      </c>
      <c r="S19" s="161">
        <f>'1'!S27</f>
        <v>-91278838</v>
      </c>
      <c r="T19" s="25">
        <f>'1'!T27</f>
        <v>0</v>
      </c>
      <c r="U19" s="25">
        <f>'1'!U27</f>
        <v>0</v>
      </c>
      <c r="V19" s="25">
        <f t="shared" si="4"/>
        <v>-91278838</v>
      </c>
      <c r="W19" s="25">
        <f>'1'!W27</f>
        <v>174721162</v>
      </c>
      <c r="X19" s="25">
        <f>'1'!X27</f>
        <v>0</v>
      </c>
      <c r="Y19" s="25">
        <f>'1'!Y27</f>
        <v>0</v>
      </c>
      <c r="Z19" s="25">
        <f t="shared" si="5"/>
        <v>174721162</v>
      </c>
    </row>
    <row r="20" spans="1:26" s="27" customFormat="1" ht="31.5" x14ac:dyDescent="0.25">
      <c r="A20" s="19" t="s">
        <v>141</v>
      </c>
      <c r="B20" s="17">
        <f t="shared" ref="B20:M20" si="6">B15+B17+B18+B19</f>
        <v>5139477725</v>
      </c>
      <c r="C20" s="17">
        <f t="shared" si="6"/>
        <v>115067908</v>
      </c>
      <c r="D20" s="17">
        <f t="shared" si="6"/>
        <v>0</v>
      </c>
      <c r="E20" s="17">
        <f t="shared" si="6"/>
        <v>5254545633</v>
      </c>
      <c r="F20" s="17">
        <f t="shared" si="6"/>
        <v>171721159</v>
      </c>
      <c r="G20" s="17">
        <f t="shared" si="6"/>
        <v>0</v>
      </c>
      <c r="H20" s="17">
        <f t="shared" si="6"/>
        <v>0</v>
      </c>
      <c r="I20" s="17">
        <f t="shared" si="6"/>
        <v>171721159</v>
      </c>
      <c r="J20" s="17">
        <f t="shared" si="6"/>
        <v>5311198884</v>
      </c>
      <c r="K20" s="17">
        <f t="shared" si="6"/>
        <v>115067908</v>
      </c>
      <c r="L20" s="17">
        <f t="shared" si="6"/>
        <v>0</v>
      </c>
      <c r="M20" s="17">
        <f t="shared" si="6"/>
        <v>5426266792</v>
      </c>
      <c r="N20" s="19" t="s">
        <v>86</v>
      </c>
      <c r="O20" s="17">
        <f t="shared" ref="O20:Z20" si="7">O14+O15+O16+O17+O18</f>
        <v>2680816284</v>
      </c>
      <c r="P20" s="17">
        <f t="shared" si="7"/>
        <v>142923146</v>
      </c>
      <c r="Q20" s="17">
        <f t="shared" si="7"/>
        <v>0</v>
      </c>
      <c r="R20" s="17">
        <f t="shared" si="7"/>
        <v>2823739430</v>
      </c>
      <c r="S20" s="17">
        <f t="shared" si="7"/>
        <v>-69060968</v>
      </c>
      <c r="T20" s="17">
        <f t="shared" si="7"/>
        <v>0</v>
      </c>
      <c r="U20" s="17">
        <f t="shared" si="7"/>
        <v>0</v>
      </c>
      <c r="V20" s="17">
        <f t="shared" si="7"/>
        <v>-69060968</v>
      </c>
      <c r="W20" s="17">
        <f t="shared" si="7"/>
        <v>2611755316</v>
      </c>
      <c r="X20" s="17">
        <f t="shared" si="7"/>
        <v>142923146</v>
      </c>
      <c r="Y20" s="17">
        <f t="shared" si="7"/>
        <v>0</v>
      </c>
      <c r="Z20" s="17">
        <f t="shared" si="7"/>
        <v>2754678462</v>
      </c>
    </row>
    <row r="21" spans="1:26" s="27" customFormat="1" x14ac:dyDescent="0.25">
      <c r="A21" s="62" t="s">
        <v>138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59"/>
      <c r="O21" s="60"/>
      <c r="P21" s="60"/>
      <c r="Q21" s="60"/>
      <c r="R21" s="61">
        <f>E20-R20</f>
        <v>2430806203</v>
      </c>
      <c r="S21" s="60"/>
      <c r="T21" s="60"/>
      <c r="U21" s="60"/>
      <c r="V21" s="61">
        <f>I20-V20</f>
        <v>240782127</v>
      </c>
      <c r="W21" s="60"/>
      <c r="X21" s="60"/>
      <c r="Y21" s="60"/>
      <c r="Z21" s="61">
        <f>M20-Z20</f>
        <v>2671588330</v>
      </c>
    </row>
    <row r="22" spans="1:26" s="27" customFormat="1" x14ac:dyDescent="0.25">
      <c r="A22" s="188" t="s">
        <v>25</v>
      </c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 t="s">
        <v>25</v>
      </c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</row>
    <row r="23" spans="1:26" s="18" customFormat="1" ht="31.5" x14ac:dyDescent="0.25">
      <c r="A23" s="96" t="s">
        <v>74</v>
      </c>
      <c r="B23" s="34">
        <f>'1'!B34</f>
        <v>1155927253</v>
      </c>
      <c r="C23" s="34">
        <f>'1'!C34</f>
        <v>0</v>
      </c>
      <c r="D23" s="34">
        <f>'1'!D34</f>
        <v>0</v>
      </c>
      <c r="E23" s="34">
        <f>SUM(B23:D23)</f>
        <v>1155927253</v>
      </c>
      <c r="F23" s="34">
        <f>'1'!F34</f>
        <v>0</v>
      </c>
      <c r="G23" s="34">
        <f>'1'!G34</f>
        <v>0</v>
      </c>
      <c r="H23" s="34">
        <f>'1'!H34</f>
        <v>0</v>
      </c>
      <c r="I23" s="34">
        <f>SUM(F23:H23)</f>
        <v>0</v>
      </c>
      <c r="J23" s="34">
        <f>'1'!J34</f>
        <v>1155927253</v>
      </c>
      <c r="K23" s="34">
        <f>'1'!K34</f>
        <v>0</v>
      </c>
      <c r="L23" s="34">
        <f>'1'!L34</f>
        <v>0</v>
      </c>
      <c r="M23" s="34">
        <f>SUM(J23:L23)</f>
        <v>1155927253</v>
      </c>
      <c r="N23" s="97" t="s">
        <v>87</v>
      </c>
      <c r="O23" s="34">
        <f>'1'!O34</f>
        <v>1778269926</v>
      </c>
      <c r="P23" s="34">
        <f>'1'!P34</f>
        <v>254000</v>
      </c>
      <c r="Q23" s="34">
        <f>'1'!Q34</f>
        <v>0</v>
      </c>
      <c r="R23" s="34">
        <f>SUM(O23:Q23)</f>
        <v>1778523926</v>
      </c>
      <c r="S23" s="34">
        <f>'1'!S34</f>
        <v>0</v>
      </c>
      <c r="T23" s="34">
        <f>'1'!T34</f>
        <v>0</v>
      </c>
      <c r="U23" s="34">
        <f>'1'!U34</f>
        <v>0</v>
      </c>
      <c r="V23" s="34">
        <f>SUM(S23:U23)</f>
        <v>0</v>
      </c>
      <c r="W23" s="34">
        <f>'1'!W34</f>
        <v>1778269926</v>
      </c>
      <c r="X23" s="34">
        <f>'1'!X34</f>
        <v>254000</v>
      </c>
      <c r="Y23" s="34">
        <f>'1'!Y34</f>
        <v>0</v>
      </c>
      <c r="Z23" s="34">
        <f>SUM(W23:Y23)</f>
        <v>1778523926</v>
      </c>
    </row>
    <row r="24" spans="1:26" s="18" customFormat="1" x14ac:dyDescent="0.25">
      <c r="A24" s="44" t="s">
        <v>75</v>
      </c>
      <c r="B24" s="17">
        <f>'1'!B37</f>
        <v>467279960</v>
      </c>
      <c r="C24" s="17">
        <f>'1'!C37</f>
        <v>0</v>
      </c>
      <c r="D24" s="17">
        <f>'1'!D37</f>
        <v>0</v>
      </c>
      <c r="E24" s="34">
        <f t="shared" ref="E24:E30" si="8">SUM(B24:D24)</f>
        <v>467279960</v>
      </c>
      <c r="F24" s="17">
        <f>'1'!F37</f>
        <v>78181937</v>
      </c>
      <c r="G24" s="17">
        <f>'1'!G37</f>
        <v>0</v>
      </c>
      <c r="H24" s="17">
        <f>'1'!H37</f>
        <v>0</v>
      </c>
      <c r="I24" s="34">
        <f>SUM(F24:H24)</f>
        <v>78181937</v>
      </c>
      <c r="J24" s="17">
        <f>'1'!J37</f>
        <v>545461897</v>
      </c>
      <c r="K24" s="17">
        <f>'1'!K37</f>
        <v>0</v>
      </c>
      <c r="L24" s="17">
        <f>'1'!L37</f>
        <v>0</v>
      </c>
      <c r="M24" s="34">
        <f>SUM(J24:L24)</f>
        <v>545461897</v>
      </c>
      <c r="N24" s="32" t="s">
        <v>88</v>
      </c>
      <c r="O24" s="28">
        <f>'1'!O37</f>
        <v>1291694082</v>
      </c>
      <c r="P24" s="28">
        <f>'1'!P37</f>
        <v>0</v>
      </c>
      <c r="Q24" s="28">
        <f>'1'!Q37</f>
        <v>0</v>
      </c>
      <c r="R24" s="34">
        <f t="shared" ref="R24:R30" si="9">SUM(O24:Q24)</f>
        <v>1291694082</v>
      </c>
      <c r="S24" s="28">
        <f>'1'!S37</f>
        <v>0</v>
      </c>
      <c r="T24" s="28">
        <f>'1'!T37</f>
        <v>0</v>
      </c>
      <c r="U24" s="28">
        <f>'1'!U37</f>
        <v>0</v>
      </c>
      <c r="V24" s="34">
        <f>SUM(S24:U24)</f>
        <v>0</v>
      </c>
      <c r="W24" s="28">
        <f>'1'!W37</f>
        <v>1291694082</v>
      </c>
      <c r="X24" s="28">
        <f>'1'!X37</f>
        <v>0</v>
      </c>
      <c r="Y24" s="28">
        <f>'1'!Y37</f>
        <v>0</v>
      </c>
      <c r="Z24" s="34">
        <f>SUM(W24:Y24)</f>
        <v>1291694082</v>
      </c>
    </row>
    <row r="25" spans="1:26" s="18" customFormat="1" ht="31.5" x14ac:dyDescent="0.25">
      <c r="A25" s="39" t="s">
        <v>65</v>
      </c>
      <c r="B25" s="17">
        <f>'1'!B40</f>
        <v>3200000</v>
      </c>
      <c r="C25" s="17">
        <f>'1'!C40</f>
        <v>15000000</v>
      </c>
      <c r="D25" s="17">
        <f>'1'!D40</f>
        <v>0</v>
      </c>
      <c r="E25" s="34">
        <f t="shared" si="8"/>
        <v>18200000</v>
      </c>
      <c r="F25" s="17">
        <f>'1'!F40</f>
        <v>0</v>
      </c>
      <c r="G25" s="17">
        <f>'1'!G40</f>
        <v>0</v>
      </c>
      <c r="H25" s="17">
        <f>'1'!H40</f>
        <v>0</v>
      </c>
      <c r="I25" s="34">
        <f>SUM(F25:H25)</f>
        <v>0</v>
      </c>
      <c r="J25" s="17">
        <f>'1'!J40</f>
        <v>3200000</v>
      </c>
      <c r="K25" s="17">
        <f>'1'!K40</f>
        <v>15000000</v>
      </c>
      <c r="L25" s="17">
        <f>'1'!L40</f>
        <v>0</v>
      </c>
      <c r="M25" s="34">
        <f>SUM(J25:L25)</f>
        <v>18200000</v>
      </c>
      <c r="N25" s="36" t="s">
        <v>89</v>
      </c>
      <c r="O25" s="17">
        <f>'1'!O40</f>
        <v>576382506</v>
      </c>
      <c r="P25" s="17">
        <f>'1'!P40</f>
        <v>134000000</v>
      </c>
      <c r="Q25" s="17">
        <f>'1'!Q40</f>
        <v>0</v>
      </c>
      <c r="R25" s="34">
        <f t="shared" si="9"/>
        <v>710382506</v>
      </c>
      <c r="S25" s="17">
        <f>'1'!S40</f>
        <v>0</v>
      </c>
      <c r="T25" s="17">
        <f>'1'!T40</f>
        <v>0</v>
      </c>
      <c r="U25" s="17">
        <f>'1'!U40</f>
        <v>0</v>
      </c>
      <c r="V25" s="34">
        <f>SUM(S25:U25)</f>
        <v>0</v>
      </c>
      <c r="W25" s="17">
        <f>'1'!W40</f>
        <v>576382506</v>
      </c>
      <c r="X25" s="17">
        <f>'1'!X40</f>
        <v>134000000</v>
      </c>
      <c r="Y25" s="17">
        <f>'1'!Y40</f>
        <v>0</v>
      </c>
      <c r="Z25" s="34">
        <f>SUM(W25:Y25)</f>
        <v>710382506</v>
      </c>
    </row>
    <row r="26" spans="1:26" s="18" customFormat="1" ht="31.5" x14ac:dyDescent="0.25">
      <c r="A26" s="19" t="s">
        <v>76</v>
      </c>
      <c r="B26" s="17">
        <f t="shared" ref="B26:M26" si="10">B23+B24+B25</f>
        <v>1626407213</v>
      </c>
      <c r="C26" s="17">
        <f t="shared" si="10"/>
        <v>15000000</v>
      </c>
      <c r="D26" s="17">
        <f t="shared" si="10"/>
        <v>0</v>
      </c>
      <c r="E26" s="17">
        <f t="shared" si="10"/>
        <v>1641407213</v>
      </c>
      <c r="F26" s="17">
        <f t="shared" si="10"/>
        <v>78181937</v>
      </c>
      <c r="G26" s="17">
        <f t="shared" si="10"/>
        <v>0</v>
      </c>
      <c r="H26" s="17">
        <f t="shared" si="10"/>
        <v>0</v>
      </c>
      <c r="I26" s="17">
        <f t="shared" si="10"/>
        <v>78181937</v>
      </c>
      <c r="J26" s="17">
        <f t="shared" si="10"/>
        <v>1704589150</v>
      </c>
      <c r="K26" s="17">
        <f t="shared" si="10"/>
        <v>15000000</v>
      </c>
      <c r="L26" s="17">
        <f t="shared" si="10"/>
        <v>0</v>
      </c>
      <c r="M26" s="17">
        <f t="shared" si="10"/>
        <v>1719589150</v>
      </c>
      <c r="N26" s="19" t="s">
        <v>90</v>
      </c>
      <c r="O26" s="26">
        <f>O23+O24+O25</f>
        <v>3646346514</v>
      </c>
      <c r="P26" s="26">
        <f>P23+P24+P25</f>
        <v>134254000</v>
      </c>
      <c r="Q26" s="26">
        <f>Q23+Q24+Q25</f>
        <v>0</v>
      </c>
      <c r="R26" s="34">
        <f t="shared" si="9"/>
        <v>3780600514</v>
      </c>
      <c r="S26" s="26">
        <f>S23+S24+S25</f>
        <v>0</v>
      </c>
      <c r="T26" s="26">
        <f>T23+T24+T25</f>
        <v>0</v>
      </c>
      <c r="U26" s="26">
        <f>U23+U24+U25</f>
        <v>0</v>
      </c>
      <c r="V26" s="34">
        <f>SUM(S26:U26)</f>
        <v>0</v>
      </c>
      <c r="W26" s="26">
        <f>W23+W24+W25</f>
        <v>3646346514</v>
      </c>
      <c r="X26" s="26">
        <f>X23+X24+X25</f>
        <v>134254000</v>
      </c>
      <c r="Y26" s="26">
        <f>Y23+Y24+Y25</f>
        <v>0</v>
      </c>
      <c r="Z26" s="34">
        <f>SUM(W26:Y26)</f>
        <v>3780600514</v>
      </c>
    </row>
    <row r="27" spans="1:26" s="18" customFormat="1" x14ac:dyDescent="0.25">
      <c r="A27" s="62" t="s">
        <v>139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9"/>
      <c r="O27" s="26"/>
      <c r="P27" s="26"/>
      <c r="Q27" s="26"/>
      <c r="R27" s="26">
        <f>E26-R26</f>
        <v>-2139193301</v>
      </c>
      <c r="S27" s="26"/>
      <c r="T27" s="26"/>
      <c r="U27" s="26"/>
      <c r="V27" s="26">
        <f>I26-V26</f>
        <v>78181937</v>
      </c>
      <c r="W27" s="26"/>
      <c r="X27" s="26"/>
      <c r="Y27" s="26"/>
      <c r="Z27" s="26">
        <f>M26-Z26</f>
        <v>-2061011364</v>
      </c>
    </row>
    <row r="28" spans="1:26" s="18" customFormat="1" x14ac:dyDescent="0.25">
      <c r="A28" s="19" t="s">
        <v>79</v>
      </c>
      <c r="B28" s="17">
        <f>B20+B26</f>
        <v>6765884938</v>
      </c>
      <c r="C28" s="17">
        <f>C20+C26</f>
        <v>130067908</v>
      </c>
      <c r="D28" s="17">
        <f>D20+D26</f>
        <v>0</v>
      </c>
      <c r="E28" s="34">
        <f t="shared" si="8"/>
        <v>6895952846</v>
      </c>
      <c r="F28" s="17">
        <f>F20+F26</f>
        <v>249903096</v>
      </c>
      <c r="G28" s="17">
        <f>G20+G26</f>
        <v>0</v>
      </c>
      <c r="H28" s="17">
        <f>H20+H26</f>
        <v>0</v>
      </c>
      <c r="I28" s="34">
        <f>SUM(F28:H28)</f>
        <v>249903096</v>
      </c>
      <c r="J28" s="17">
        <f>J20+J26</f>
        <v>7015788034</v>
      </c>
      <c r="K28" s="17">
        <f>K20+K26</f>
        <v>130067908</v>
      </c>
      <c r="L28" s="17">
        <f>L20+L26</f>
        <v>0</v>
      </c>
      <c r="M28" s="34">
        <f>SUM(J28:L28)</f>
        <v>7145855942</v>
      </c>
      <c r="N28" s="19" t="s">
        <v>91</v>
      </c>
      <c r="O28" s="26">
        <f>O20+O26</f>
        <v>6327162798</v>
      </c>
      <c r="P28" s="26">
        <f>P20+P26</f>
        <v>277177146</v>
      </c>
      <c r="Q28" s="26">
        <f>Q20+Q26</f>
        <v>0</v>
      </c>
      <c r="R28" s="34">
        <f t="shared" si="9"/>
        <v>6604339944</v>
      </c>
      <c r="S28" s="26">
        <f>S20+S26</f>
        <v>-69060968</v>
      </c>
      <c r="T28" s="26">
        <f>T20+T26</f>
        <v>0</v>
      </c>
      <c r="U28" s="26">
        <f>U20+U26</f>
        <v>0</v>
      </c>
      <c r="V28" s="34">
        <f>SUM(S28:U28)</f>
        <v>-69060968</v>
      </c>
      <c r="W28" s="26">
        <f>W20+W26</f>
        <v>6258101830</v>
      </c>
      <c r="X28" s="26">
        <f>X20+X26</f>
        <v>277177146</v>
      </c>
      <c r="Y28" s="26">
        <f>Y20+Y26</f>
        <v>0</v>
      </c>
      <c r="Z28" s="34">
        <f>SUM(W28:Y28)</f>
        <v>6535278976</v>
      </c>
    </row>
    <row r="29" spans="1:26" s="18" customFormat="1" x14ac:dyDescent="0.25">
      <c r="A29" s="23" t="s">
        <v>77</v>
      </c>
      <c r="B29" s="17">
        <f>'1'!B46</f>
        <v>1848362288</v>
      </c>
      <c r="C29" s="17">
        <f>'1'!C46</f>
        <v>0</v>
      </c>
      <c r="D29" s="17">
        <f>'1'!D46</f>
        <v>0</v>
      </c>
      <c r="E29" s="34">
        <f t="shared" si="8"/>
        <v>1848362288</v>
      </c>
      <c r="F29" s="17">
        <f>'1'!F46</f>
        <v>-241008537</v>
      </c>
      <c r="G29" s="17">
        <f>'1'!G46</f>
        <v>0</v>
      </c>
      <c r="H29" s="17">
        <f>'1'!H46</f>
        <v>0</v>
      </c>
      <c r="I29" s="34">
        <f>SUM(F29:H29)</f>
        <v>-241008537</v>
      </c>
      <c r="J29" s="17">
        <f>'1'!J46</f>
        <v>1607353751</v>
      </c>
      <c r="K29" s="17">
        <f>'1'!K46</f>
        <v>0</v>
      </c>
      <c r="L29" s="17">
        <f>'1'!L46</f>
        <v>0</v>
      </c>
      <c r="M29" s="34">
        <f>SUM(J29:L29)</f>
        <v>1607353751</v>
      </c>
      <c r="N29" s="19" t="s">
        <v>122</v>
      </c>
      <c r="O29" s="31">
        <f>'1'!O46</f>
        <v>2139975190</v>
      </c>
      <c r="P29" s="31">
        <f>'1'!P46</f>
        <v>0</v>
      </c>
      <c r="Q29" s="31">
        <f>'1'!Q46</f>
        <v>0</v>
      </c>
      <c r="R29" s="34">
        <f t="shared" si="9"/>
        <v>2139975190</v>
      </c>
      <c r="S29" s="31">
        <f>'1'!S46</f>
        <v>77955527</v>
      </c>
      <c r="T29" s="31">
        <f>'1'!T46</f>
        <v>0</v>
      </c>
      <c r="U29" s="31">
        <f>'1'!U46</f>
        <v>0</v>
      </c>
      <c r="V29" s="34">
        <f>SUM(S29:U29)</f>
        <v>77955527</v>
      </c>
      <c r="W29" s="31">
        <f>'1'!W46</f>
        <v>2217930717</v>
      </c>
      <c r="X29" s="31">
        <f>'1'!X46</f>
        <v>0</v>
      </c>
      <c r="Y29" s="31">
        <f>'1'!Y46</f>
        <v>0</v>
      </c>
      <c r="Z29" s="34">
        <f>SUM(W29:Y29)</f>
        <v>2217930717</v>
      </c>
    </row>
    <row r="30" spans="1:26" s="27" customFormat="1" x14ac:dyDescent="0.25">
      <c r="A30" s="19" t="s">
        <v>78</v>
      </c>
      <c r="B30" s="17">
        <f>B28+B29</f>
        <v>8614247226</v>
      </c>
      <c r="C30" s="17">
        <f>C28+C29</f>
        <v>130067908</v>
      </c>
      <c r="D30" s="17">
        <f>D28+D29</f>
        <v>0</v>
      </c>
      <c r="E30" s="34">
        <f t="shared" si="8"/>
        <v>8744315134</v>
      </c>
      <c r="F30" s="17">
        <f>F28+F29</f>
        <v>8894559</v>
      </c>
      <c r="G30" s="17">
        <f>G28+G29</f>
        <v>0</v>
      </c>
      <c r="H30" s="17">
        <f>H28+H29</f>
        <v>0</v>
      </c>
      <c r="I30" s="34">
        <f>SUM(F30:H30)</f>
        <v>8894559</v>
      </c>
      <c r="J30" s="17">
        <f>J28+J29</f>
        <v>8623141785</v>
      </c>
      <c r="K30" s="17">
        <f>K28+K29</f>
        <v>130067908</v>
      </c>
      <c r="L30" s="17">
        <f>L28+L29</f>
        <v>0</v>
      </c>
      <c r="M30" s="34">
        <f>SUM(J30:L30)</f>
        <v>8753209693</v>
      </c>
      <c r="N30" s="19" t="s">
        <v>92</v>
      </c>
      <c r="O30" s="17">
        <f>O28+O29</f>
        <v>8467137988</v>
      </c>
      <c r="P30" s="17">
        <f>P28+P29</f>
        <v>277177146</v>
      </c>
      <c r="Q30" s="17">
        <f>Q28+Q29</f>
        <v>0</v>
      </c>
      <c r="R30" s="34">
        <f t="shared" si="9"/>
        <v>8744315134</v>
      </c>
      <c r="S30" s="17">
        <f>S28+S29</f>
        <v>8894559</v>
      </c>
      <c r="T30" s="17">
        <f>T28+T29</f>
        <v>0</v>
      </c>
      <c r="U30" s="17">
        <f>U28+U29</f>
        <v>0</v>
      </c>
      <c r="V30" s="34">
        <f>SUM(S30:U30)</f>
        <v>8894559</v>
      </c>
      <c r="W30" s="17">
        <f>W28+W29</f>
        <v>8476032547</v>
      </c>
      <c r="X30" s="17">
        <f>X28+X29</f>
        <v>277177146</v>
      </c>
      <c r="Y30" s="17">
        <f>Y28+Y29</f>
        <v>0</v>
      </c>
      <c r="Z30" s="34">
        <f>SUM(W30:Y30)</f>
        <v>8753209693</v>
      </c>
    </row>
    <row r="31" spans="1:26" x14ac:dyDescent="0.25">
      <c r="A31" s="14"/>
      <c r="B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P31" s="15"/>
    </row>
    <row r="32" spans="1:26" x14ac:dyDescent="0.25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5"/>
      <c r="R32" s="15"/>
    </row>
    <row r="33" spans="1:18" x14ac:dyDescent="0.25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R33" s="15"/>
    </row>
    <row r="34" spans="1:18" x14ac:dyDescent="0.25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8" x14ac:dyDescent="0.25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8" x14ac:dyDescent="0.25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8" x14ac:dyDescent="0.25">
      <c r="A37" s="14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8" x14ac:dyDescent="0.25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8" x14ac:dyDescent="0.25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8" x14ac:dyDescent="0.25">
      <c r="A40" s="14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8" x14ac:dyDescent="0.25">
      <c r="A41" s="14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8" x14ac:dyDescent="0.25">
      <c r="A42" s="14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8" x14ac:dyDescent="0.25">
      <c r="A43" s="14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8" x14ac:dyDescent="0.25">
      <c r="A44" s="14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8" x14ac:dyDescent="0.25">
      <c r="A45" s="14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8" x14ac:dyDescent="0.25">
      <c r="A46" s="14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8" x14ac:dyDescent="0.25">
      <c r="A47" s="14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8" x14ac:dyDescent="0.25">
      <c r="A48" s="14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x14ac:dyDescent="0.25">
      <c r="A49" s="14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x14ac:dyDescent="0.25">
      <c r="A50" s="14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x14ac:dyDescent="0.25">
      <c r="A51" s="14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x14ac:dyDescent="0.25">
      <c r="A52" s="14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1:13" x14ac:dyDescent="0.25">
      <c r="A53" s="14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x14ac:dyDescent="0.25">
      <c r="A54" s="14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x14ac:dyDescent="0.25">
      <c r="A55" s="14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x14ac:dyDescent="0.25">
      <c r="A56" s="14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x14ac:dyDescent="0.25">
      <c r="A57" s="14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1:13" x14ac:dyDescent="0.25">
      <c r="A58" s="14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3" x14ac:dyDescent="0.25">
      <c r="A59" s="14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x14ac:dyDescent="0.25">
      <c r="A60" s="14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3" x14ac:dyDescent="0.25">
      <c r="A61" s="14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3" x14ac:dyDescent="0.25">
      <c r="A62" s="14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3" x14ac:dyDescent="0.25">
      <c r="A63" s="14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3" x14ac:dyDescent="0.25">
      <c r="A64" s="14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x14ac:dyDescent="0.25">
      <c r="A65" s="14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x14ac:dyDescent="0.25">
      <c r="A66" s="14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x14ac:dyDescent="0.25">
      <c r="A67" s="14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1:13" x14ac:dyDescent="0.25">
      <c r="A68" s="14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3" x14ac:dyDescent="0.25">
      <c r="A69" s="14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3" x14ac:dyDescent="0.25">
      <c r="A70" s="14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25">
      <c r="A71" s="14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25">
      <c r="A72" s="14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5">
      <c r="A73" s="14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25">
      <c r="A74" s="14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1:13" x14ac:dyDescent="0.25">
      <c r="A75" s="14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25">
      <c r="A76" s="14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25">
      <c r="A77" s="14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1:13" x14ac:dyDescent="0.25">
      <c r="A78" s="14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x14ac:dyDescent="0.25">
      <c r="A79" s="14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x14ac:dyDescent="0.25">
      <c r="A80" s="14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1:13" x14ac:dyDescent="0.25">
      <c r="A81" s="14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3" x14ac:dyDescent="0.25">
      <c r="A82" s="14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</row>
    <row r="83" spans="1:13" x14ac:dyDescent="0.25">
      <c r="A83" s="14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</row>
    <row r="84" spans="1:13" x14ac:dyDescent="0.25">
      <c r="A84" s="14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</row>
    <row r="85" spans="1:13" x14ac:dyDescent="0.25">
      <c r="A85" s="14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</row>
    <row r="86" spans="1:13" x14ac:dyDescent="0.25">
      <c r="A86" s="14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</row>
    <row r="87" spans="1:13" x14ac:dyDescent="0.25">
      <c r="A87" s="14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</row>
    <row r="88" spans="1:13" x14ac:dyDescent="0.25">
      <c r="A88" s="14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</row>
    <row r="89" spans="1:13" x14ac:dyDescent="0.25">
      <c r="A89" s="14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</row>
    <row r="90" spans="1:13" x14ac:dyDescent="0.25">
      <c r="A90" s="14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3" x14ac:dyDescent="0.25">
      <c r="A91" s="14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3" x14ac:dyDescent="0.25">
      <c r="A92" s="14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93" spans="1:13" x14ac:dyDescent="0.25">
      <c r="A93" s="14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</row>
    <row r="94" spans="1:13" x14ac:dyDescent="0.25">
      <c r="A94" s="14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</row>
    <row r="95" spans="1:13" x14ac:dyDescent="0.25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1:13" x14ac:dyDescent="0.25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</row>
    <row r="97" spans="1:13" x14ac:dyDescent="0.25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1:13" x14ac:dyDescent="0.25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</row>
    <row r="99" spans="1:13" x14ac:dyDescent="0.25">
      <c r="A99" s="14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1:13" x14ac:dyDescent="0.25">
      <c r="A100" s="14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</row>
    <row r="101" spans="1:13" x14ac:dyDescent="0.25">
      <c r="A101" s="14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1:13" x14ac:dyDescent="0.25">
      <c r="A102" s="14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</row>
    <row r="103" spans="1:13" x14ac:dyDescent="0.25">
      <c r="A103" s="14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 x14ac:dyDescent="0.25">
      <c r="A104" s="14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 x14ac:dyDescent="0.25">
      <c r="A105" s="14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</row>
    <row r="106" spans="1:13" x14ac:dyDescent="0.25">
      <c r="A106" s="14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1:13" x14ac:dyDescent="0.25">
      <c r="A107" s="14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 x14ac:dyDescent="0.25">
      <c r="A108" s="14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</row>
    <row r="109" spans="1:13" x14ac:dyDescent="0.25">
      <c r="A109" s="14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1:13" x14ac:dyDescent="0.25">
      <c r="A110" s="14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</row>
    <row r="111" spans="1:13" x14ac:dyDescent="0.25">
      <c r="A111" s="14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1:13" x14ac:dyDescent="0.25">
      <c r="A112" s="14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</row>
    <row r="113" spans="1:13" x14ac:dyDescent="0.25">
      <c r="A113" s="14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</row>
    <row r="114" spans="1:13" x14ac:dyDescent="0.25">
      <c r="A114" s="14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</row>
    <row r="115" spans="1:13" x14ac:dyDescent="0.25">
      <c r="A115" s="14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1:13" x14ac:dyDescent="0.25">
      <c r="A116" s="14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1:13" x14ac:dyDescent="0.25">
      <c r="A117" s="14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</row>
    <row r="118" spans="1:13" x14ac:dyDescent="0.25">
      <c r="A118" s="14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1:13" x14ac:dyDescent="0.25">
      <c r="A119" s="14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1:13" x14ac:dyDescent="0.25">
      <c r="A120" s="14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</row>
    <row r="121" spans="1:13" x14ac:dyDescent="0.25">
      <c r="A121" s="14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1:13" x14ac:dyDescent="0.25">
      <c r="A122" s="14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</row>
    <row r="123" spans="1:13" x14ac:dyDescent="0.25">
      <c r="A123" s="14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1:13" x14ac:dyDescent="0.25">
      <c r="A124" s="14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1:13" x14ac:dyDescent="0.25">
      <c r="A125" s="14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1:13" x14ac:dyDescent="0.25">
      <c r="A126" s="14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</row>
    <row r="127" spans="1:13" x14ac:dyDescent="0.25">
      <c r="A127" s="14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1:13" x14ac:dyDescent="0.25">
      <c r="A128" s="14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</row>
    <row r="129" spans="1:13" x14ac:dyDescent="0.25">
      <c r="A129" s="14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1:13" x14ac:dyDescent="0.25">
      <c r="A130" s="14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1:13" x14ac:dyDescent="0.25">
      <c r="A131" s="14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1:13" x14ac:dyDescent="0.25">
      <c r="A132" s="14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</row>
    <row r="133" spans="1:13" x14ac:dyDescent="0.25">
      <c r="A133" s="14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1:13" x14ac:dyDescent="0.25">
      <c r="A134" s="14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</row>
    <row r="135" spans="1:13" x14ac:dyDescent="0.25">
      <c r="A135" s="14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1:13" x14ac:dyDescent="0.25">
      <c r="A136" s="14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</row>
    <row r="137" spans="1:13" x14ac:dyDescent="0.25">
      <c r="A137" s="14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1:13" x14ac:dyDescent="0.25">
      <c r="A138" s="14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</row>
    <row r="139" spans="1:13" x14ac:dyDescent="0.25">
      <c r="A139" s="14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1:13" x14ac:dyDescent="0.25">
      <c r="A140" s="14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</row>
    <row r="141" spans="1:13" x14ac:dyDescent="0.25">
      <c r="A141" s="14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</row>
    <row r="142" spans="1:13" x14ac:dyDescent="0.25">
      <c r="A142" s="14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</row>
    <row r="143" spans="1:13" x14ac:dyDescent="0.25">
      <c r="A143" s="14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1:13" x14ac:dyDescent="0.25">
      <c r="A144" s="14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</row>
    <row r="145" spans="1:13" x14ac:dyDescent="0.25">
      <c r="A145" s="14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</row>
    <row r="146" spans="1:13" x14ac:dyDescent="0.25">
      <c r="A146" s="14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</row>
    <row r="147" spans="1:13" x14ac:dyDescent="0.25">
      <c r="A147" s="14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1:13" x14ac:dyDescent="0.25">
      <c r="A148" s="14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</row>
    <row r="149" spans="1:13" x14ac:dyDescent="0.25">
      <c r="A149" s="14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</row>
    <row r="150" spans="1:13" x14ac:dyDescent="0.25">
      <c r="A150" s="14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1:13" x14ac:dyDescent="0.25">
      <c r="A151" s="14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1:13" x14ac:dyDescent="0.25">
      <c r="A152" s="14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</row>
    <row r="153" spans="1:13" x14ac:dyDescent="0.25">
      <c r="A153" s="14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</row>
    <row r="154" spans="1:13" x14ac:dyDescent="0.25">
      <c r="A154" s="14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</row>
    <row r="155" spans="1:13" x14ac:dyDescent="0.25">
      <c r="A155" s="14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</sheetData>
  <mergeCells count="18">
    <mergeCell ref="A3:M3"/>
    <mergeCell ref="A6:M6"/>
    <mergeCell ref="A7:M7"/>
    <mergeCell ref="N6:Z6"/>
    <mergeCell ref="N7:Z7"/>
    <mergeCell ref="A4:M4"/>
    <mergeCell ref="N10:Z10"/>
    <mergeCell ref="N11:Z11"/>
    <mergeCell ref="B12:E12"/>
    <mergeCell ref="O12:R12"/>
    <mergeCell ref="A22:M22"/>
    <mergeCell ref="N22:Z22"/>
    <mergeCell ref="A11:M11"/>
    <mergeCell ref="F12:I12"/>
    <mergeCell ref="J12:M12"/>
    <mergeCell ref="S12:V12"/>
    <mergeCell ref="W12:Z12"/>
    <mergeCell ref="A10:M10"/>
  </mergeCells>
  <phoneticPr fontId="1" type="noConversion"/>
  <printOptions horizontalCentered="1"/>
  <pageMargins left="0" right="0" top="0" bottom="0" header="0.51181102362204722" footer="0.51181102362204722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N89"/>
  <sheetViews>
    <sheetView zoomScale="82" zoomScaleNormal="82" workbookViewId="0">
      <selection sqref="A1:N1"/>
    </sheetView>
  </sheetViews>
  <sheetFormatPr defaultRowHeight="15.75" x14ac:dyDescent="0.25"/>
  <cols>
    <col min="1" max="1" width="9.140625" style="2"/>
    <col min="2" max="2" width="58" style="37" customWidth="1"/>
    <col min="3" max="3" width="15.140625" style="2" bestFit="1" customWidth="1"/>
    <col min="4" max="4" width="13.5703125" style="2" customWidth="1"/>
    <col min="5" max="5" width="10.42578125" style="2" customWidth="1"/>
    <col min="6" max="6" width="15.140625" style="2" bestFit="1" customWidth="1"/>
    <col min="7" max="7" width="14.140625" style="2" bestFit="1" customWidth="1"/>
    <col min="8" max="8" width="9.140625" style="2"/>
    <col min="9" max="9" width="10.85546875" style="2" customWidth="1"/>
    <col min="10" max="10" width="14.140625" style="2" bestFit="1" customWidth="1"/>
    <col min="11" max="11" width="15.140625" style="2" customWidth="1"/>
    <col min="12" max="12" width="13.140625" style="2" bestFit="1" customWidth="1"/>
    <col min="13" max="13" width="11.28515625" style="2" customWidth="1"/>
    <col min="14" max="14" width="16.7109375" style="2" bestFit="1" customWidth="1"/>
    <col min="15" max="16384" width="9.140625" style="2"/>
  </cols>
  <sheetData>
    <row r="1" spans="1:14" x14ac:dyDescent="0.25">
      <c r="A1" s="191" t="s">
        <v>395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x14ac:dyDescent="0.25">
      <c r="A2" s="191" t="s">
        <v>385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192" t="s">
        <v>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</row>
    <row r="5" spans="1:14" x14ac:dyDescent="0.25">
      <c r="A5" s="192" t="s">
        <v>10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</row>
    <row r="6" spans="1:14" x14ac:dyDescent="0.25">
      <c r="A6" s="192" t="s">
        <v>308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</row>
    <row r="7" spans="1:14" x14ac:dyDescent="0.25">
      <c r="B7" s="41"/>
      <c r="C7" s="4"/>
    </row>
    <row r="8" spans="1:14" x14ac:dyDescent="0.25">
      <c r="B8" s="46"/>
      <c r="C8" s="90"/>
      <c r="D8" s="91"/>
      <c r="E8" s="91"/>
      <c r="F8" s="90"/>
      <c r="G8" s="91"/>
      <c r="H8" s="91"/>
      <c r="I8" s="91"/>
      <c r="J8" s="91"/>
      <c r="K8" s="91"/>
      <c r="L8" s="91"/>
      <c r="M8" s="90"/>
      <c r="N8" s="90" t="s">
        <v>294</v>
      </c>
    </row>
    <row r="9" spans="1:14" ht="17.25" customHeight="1" x14ac:dyDescent="0.25">
      <c r="A9" s="193" t="s">
        <v>191</v>
      </c>
      <c r="B9" s="38" t="s">
        <v>13</v>
      </c>
      <c r="C9" s="185" t="s">
        <v>30</v>
      </c>
      <c r="D9" s="186"/>
      <c r="E9" s="186"/>
      <c r="F9" s="187"/>
      <c r="G9" s="185" t="s">
        <v>377</v>
      </c>
      <c r="H9" s="186"/>
      <c r="I9" s="186"/>
      <c r="J9" s="187"/>
      <c r="K9" s="185" t="s">
        <v>14</v>
      </c>
      <c r="L9" s="186"/>
      <c r="M9" s="186"/>
      <c r="N9" s="187"/>
    </row>
    <row r="10" spans="1:14" ht="31.5" x14ac:dyDescent="0.25">
      <c r="A10" s="194"/>
      <c r="B10" s="38" t="s">
        <v>33</v>
      </c>
      <c r="C10" s="92" t="s">
        <v>31</v>
      </c>
      <c r="D10" s="93" t="s">
        <v>32</v>
      </c>
      <c r="E10" s="94" t="s">
        <v>143</v>
      </c>
      <c r="F10" s="93" t="s">
        <v>14</v>
      </c>
      <c r="G10" s="92" t="s">
        <v>31</v>
      </c>
      <c r="H10" s="93" t="s">
        <v>32</v>
      </c>
      <c r="I10" s="94" t="s">
        <v>143</v>
      </c>
      <c r="J10" s="93" t="s">
        <v>14</v>
      </c>
      <c r="K10" s="92" t="s">
        <v>31</v>
      </c>
      <c r="L10" s="93" t="s">
        <v>32</v>
      </c>
      <c r="M10" s="94" t="s">
        <v>143</v>
      </c>
      <c r="N10" s="93" t="s">
        <v>14</v>
      </c>
    </row>
    <row r="11" spans="1:14" x14ac:dyDescent="0.25">
      <c r="A11" s="71" t="s">
        <v>123</v>
      </c>
      <c r="B11" s="75" t="s">
        <v>40</v>
      </c>
      <c r="C11" s="73">
        <v>425030661</v>
      </c>
      <c r="D11" s="73">
        <v>0</v>
      </c>
      <c r="E11" s="73">
        <v>0</v>
      </c>
      <c r="F11" s="73">
        <f t="shared" ref="F11:F16" si="0">SUM(C11:E11)</f>
        <v>425030661</v>
      </c>
      <c r="G11" s="73">
        <v>0</v>
      </c>
      <c r="H11" s="73">
        <v>0</v>
      </c>
      <c r="I11" s="73">
        <v>0</v>
      </c>
      <c r="J11" s="73">
        <f t="shared" ref="J11:J16" si="1">SUM(G11:I11)</f>
        <v>0</v>
      </c>
      <c r="K11" s="73">
        <f>C11+G11</f>
        <v>425030661</v>
      </c>
      <c r="L11" s="73">
        <f>D11+H11</f>
        <v>0</v>
      </c>
      <c r="M11" s="73">
        <f>E11+I11</f>
        <v>0</v>
      </c>
      <c r="N11" s="73">
        <f>SUM(K11:M11)</f>
        <v>425030661</v>
      </c>
    </row>
    <row r="12" spans="1:14" ht="31.5" x14ac:dyDescent="0.25">
      <c r="A12" s="71" t="s">
        <v>124</v>
      </c>
      <c r="B12" s="75" t="s">
        <v>41</v>
      </c>
      <c r="C12" s="73">
        <v>631454416</v>
      </c>
      <c r="D12" s="73">
        <v>0</v>
      </c>
      <c r="E12" s="73">
        <v>0</v>
      </c>
      <c r="F12" s="73">
        <f t="shared" si="0"/>
        <v>631454416</v>
      </c>
      <c r="G12" s="73">
        <v>0</v>
      </c>
      <c r="H12" s="73">
        <v>0</v>
      </c>
      <c r="I12" s="73">
        <v>0</v>
      </c>
      <c r="J12" s="73">
        <f t="shared" si="1"/>
        <v>0</v>
      </c>
      <c r="K12" s="73">
        <f t="shared" ref="K12:K75" si="2">C12+G12</f>
        <v>631454416</v>
      </c>
      <c r="L12" s="73">
        <f t="shared" ref="L12:L75" si="3">D12+H12</f>
        <v>0</v>
      </c>
      <c r="M12" s="73">
        <f t="shared" ref="M12:M75" si="4">E12+I12</f>
        <v>0</v>
      </c>
      <c r="N12" s="73">
        <f t="shared" ref="N12:N75" si="5">SUM(K12:M12)</f>
        <v>631454416</v>
      </c>
    </row>
    <row r="13" spans="1:14" ht="31.5" x14ac:dyDescent="0.25">
      <c r="A13" s="71" t="s">
        <v>125</v>
      </c>
      <c r="B13" s="75" t="s">
        <v>154</v>
      </c>
      <c r="C13" s="73">
        <v>900031014</v>
      </c>
      <c r="D13" s="73">
        <v>0</v>
      </c>
      <c r="E13" s="73">
        <v>0</v>
      </c>
      <c r="F13" s="73">
        <f t="shared" si="0"/>
        <v>900031014</v>
      </c>
      <c r="G13" s="73">
        <v>0</v>
      </c>
      <c r="H13" s="73">
        <v>0</v>
      </c>
      <c r="I13" s="73">
        <v>0</v>
      </c>
      <c r="J13" s="73">
        <f t="shared" si="1"/>
        <v>0</v>
      </c>
      <c r="K13" s="73">
        <f t="shared" si="2"/>
        <v>900031014</v>
      </c>
      <c r="L13" s="73">
        <f t="shared" si="3"/>
        <v>0</v>
      </c>
      <c r="M13" s="73">
        <f t="shared" si="4"/>
        <v>0</v>
      </c>
      <c r="N13" s="73">
        <f t="shared" si="5"/>
        <v>900031014</v>
      </c>
    </row>
    <row r="14" spans="1:14" x14ac:dyDescent="0.25">
      <c r="A14" s="71" t="s">
        <v>126</v>
      </c>
      <c r="B14" s="75" t="s">
        <v>42</v>
      </c>
      <c r="C14" s="73">
        <v>77361070</v>
      </c>
      <c r="D14" s="73">
        <v>0</v>
      </c>
      <c r="E14" s="73">
        <v>0</v>
      </c>
      <c r="F14" s="73">
        <f t="shared" si="0"/>
        <v>77361070</v>
      </c>
      <c r="G14" s="73">
        <v>0</v>
      </c>
      <c r="H14" s="73">
        <v>0</v>
      </c>
      <c r="I14" s="73">
        <v>0</v>
      </c>
      <c r="J14" s="73">
        <f t="shared" si="1"/>
        <v>0</v>
      </c>
      <c r="K14" s="73">
        <f t="shared" si="2"/>
        <v>77361070</v>
      </c>
      <c r="L14" s="73">
        <f t="shared" si="3"/>
        <v>0</v>
      </c>
      <c r="M14" s="73">
        <f t="shared" si="4"/>
        <v>0</v>
      </c>
      <c r="N14" s="73">
        <f t="shared" si="5"/>
        <v>77361070</v>
      </c>
    </row>
    <row r="15" spans="1:14" ht="31.5" x14ac:dyDescent="0.25">
      <c r="A15" s="71" t="s">
        <v>127</v>
      </c>
      <c r="B15" s="75" t="s">
        <v>155</v>
      </c>
      <c r="C15" s="73">
        <v>0</v>
      </c>
      <c r="D15" s="73">
        <v>0</v>
      </c>
      <c r="E15" s="73">
        <v>0</v>
      </c>
      <c r="F15" s="73">
        <f t="shared" si="0"/>
        <v>0</v>
      </c>
      <c r="G15" s="73">
        <v>0</v>
      </c>
      <c r="H15" s="73">
        <v>0</v>
      </c>
      <c r="I15" s="73">
        <v>0</v>
      </c>
      <c r="J15" s="73">
        <f t="shared" si="1"/>
        <v>0</v>
      </c>
      <c r="K15" s="73">
        <f t="shared" si="2"/>
        <v>0</v>
      </c>
      <c r="L15" s="73">
        <f t="shared" si="3"/>
        <v>0</v>
      </c>
      <c r="M15" s="73">
        <f t="shared" si="4"/>
        <v>0</v>
      </c>
      <c r="N15" s="73">
        <f t="shared" si="5"/>
        <v>0</v>
      </c>
    </row>
    <row r="16" spans="1:14" x14ac:dyDescent="0.25">
      <c r="A16" s="71" t="s">
        <v>128</v>
      </c>
      <c r="B16" s="75" t="s">
        <v>156</v>
      </c>
      <c r="C16" s="73">
        <v>0</v>
      </c>
      <c r="D16" s="73">
        <v>0</v>
      </c>
      <c r="E16" s="73">
        <v>0</v>
      </c>
      <c r="F16" s="73">
        <f t="shared" si="0"/>
        <v>0</v>
      </c>
      <c r="G16" s="73">
        <v>0</v>
      </c>
      <c r="H16" s="73">
        <v>0</v>
      </c>
      <c r="I16" s="73">
        <v>0</v>
      </c>
      <c r="J16" s="73">
        <f t="shared" si="1"/>
        <v>0</v>
      </c>
      <c r="K16" s="73">
        <f t="shared" si="2"/>
        <v>0</v>
      </c>
      <c r="L16" s="73">
        <f t="shared" si="3"/>
        <v>0</v>
      </c>
      <c r="M16" s="73">
        <f t="shared" si="4"/>
        <v>0</v>
      </c>
      <c r="N16" s="73">
        <f t="shared" si="5"/>
        <v>0</v>
      </c>
    </row>
    <row r="17" spans="1:14" x14ac:dyDescent="0.25">
      <c r="A17" s="71" t="s">
        <v>129</v>
      </c>
      <c r="B17" s="75" t="s">
        <v>157</v>
      </c>
      <c r="C17" s="73">
        <f>SUM(C11:C16)</f>
        <v>2033877161</v>
      </c>
      <c r="D17" s="73">
        <f t="shared" ref="D17:N17" si="6">SUM(D11:D16)</f>
        <v>0</v>
      </c>
      <c r="E17" s="73">
        <f t="shared" si="6"/>
        <v>0</v>
      </c>
      <c r="F17" s="73">
        <f t="shared" si="6"/>
        <v>2033877161</v>
      </c>
      <c r="G17" s="73">
        <f t="shared" si="6"/>
        <v>0</v>
      </c>
      <c r="H17" s="73">
        <f t="shared" si="6"/>
        <v>0</v>
      </c>
      <c r="I17" s="73">
        <f t="shared" si="6"/>
        <v>0</v>
      </c>
      <c r="J17" s="73">
        <f t="shared" si="6"/>
        <v>0</v>
      </c>
      <c r="K17" s="73">
        <f t="shared" si="6"/>
        <v>2033877161</v>
      </c>
      <c r="L17" s="73">
        <f t="shared" si="6"/>
        <v>0</v>
      </c>
      <c r="M17" s="73">
        <f t="shared" si="6"/>
        <v>0</v>
      </c>
      <c r="N17" s="73">
        <f t="shared" si="6"/>
        <v>2033877161</v>
      </c>
    </row>
    <row r="18" spans="1:14" x14ac:dyDescent="0.25">
      <c r="A18" s="71" t="s">
        <v>130</v>
      </c>
      <c r="B18" s="75" t="s">
        <v>158</v>
      </c>
      <c r="C18" s="73">
        <v>0</v>
      </c>
      <c r="D18" s="73">
        <v>0</v>
      </c>
      <c r="E18" s="73">
        <v>0</v>
      </c>
      <c r="F18" s="73">
        <f>SUM(C18:E18)</f>
        <v>0</v>
      </c>
      <c r="G18" s="73">
        <v>0</v>
      </c>
      <c r="H18" s="73">
        <v>0</v>
      </c>
      <c r="I18" s="73">
        <v>0</v>
      </c>
      <c r="J18" s="73">
        <f>SUM(G18:I18)</f>
        <v>0</v>
      </c>
      <c r="K18" s="73">
        <f t="shared" si="2"/>
        <v>0</v>
      </c>
      <c r="L18" s="73">
        <f t="shared" si="3"/>
        <v>0</v>
      </c>
      <c r="M18" s="73">
        <f t="shared" si="4"/>
        <v>0</v>
      </c>
      <c r="N18" s="73">
        <f t="shared" si="5"/>
        <v>0</v>
      </c>
    </row>
    <row r="19" spans="1:14" ht="31.5" x14ac:dyDescent="0.25">
      <c r="A19" s="71" t="s">
        <v>131</v>
      </c>
      <c r="B19" s="75" t="s">
        <v>159</v>
      </c>
      <c r="C19" s="73">
        <v>0</v>
      </c>
      <c r="D19" s="73">
        <v>0</v>
      </c>
      <c r="E19" s="73">
        <v>0</v>
      </c>
      <c r="F19" s="73">
        <f>SUM(C19:E19)</f>
        <v>0</v>
      </c>
      <c r="G19" s="73">
        <v>0</v>
      </c>
      <c r="H19" s="73">
        <v>0</v>
      </c>
      <c r="I19" s="73">
        <v>0</v>
      </c>
      <c r="J19" s="73">
        <f>SUM(G19:I19)</f>
        <v>0</v>
      </c>
      <c r="K19" s="73">
        <f t="shared" si="2"/>
        <v>0</v>
      </c>
      <c r="L19" s="73">
        <f t="shared" si="3"/>
        <v>0</v>
      </c>
      <c r="M19" s="73">
        <f t="shared" si="4"/>
        <v>0</v>
      </c>
      <c r="N19" s="73">
        <f t="shared" si="5"/>
        <v>0</v>
      </c>
    </row>
    <row r="20" spans="1:14" ht="31.5" x14ac:dyDescent="0.25">
      <c r="A20" s="71" t="s">
        <v>132</v>
      </c>
      <c r="B20" s="75" t="s">
        <v>160</v>
      </c>
      <c r="C20" s="73">
        <v>0</v>
      </c>
      <c r="D20" s="73">
        <v>0</v>
      </c>
      <c r="E20" s="73">
        <v>0</v>
      </c>
      <c r="F20" s="73">
        <f>SUM(C20:E20)</f>
        <v>0</v>
      </c>
      <c r="G20" s="73">
        <v>0</v>
      </c>
      <c r="H20" s="73">
        <v>0</v>
      </c>
      <c r="I20" s="73">
        <v>0</v>
      </c>
      <c r="J20" s="73">
        <f>SUM(G20:I20)</f>
        <v>0</v>
      </c>
      <c r="K20" s="73">
        <f t="shared" si="2"/>
        <v>0</v>
      </c>
      <c r="L20" s="73">
        <f t="shared" si="3"/>
        <v>0</v>
      </c>
      <c r="M20" s="73">
        <f t="shared" si="4"/>
        <v>0</v>
      </c>
      <c r="N20" s="73">
        <f t="shared" si="5"/>
        <v>0</v>
      </c>
    </row>
    <row r="21" spans="1:14" ht="31.5" x14ac:dyDescent="0.25">
      <c r="A21" s="71" t="s">
        <v>133</v>
      </c>
      <c r="B21" s="75" t="s">
        <v>161</v>
      </c>
      <c r="C21" s="73">
        <v>0</v>
      </c>
      <c r="D21" s="73">
        <v>0</v>
      </c>
      <c r="E21" s="73">
        <v>0</v>
      </c>
      <c r="F21" s="73">
        <f>SUM(C21:E21)</f>
        <v>0</v>
      </c>
      <c r="G21" s="73">
        <v>0</v>
      </c>
      <c r="H21" s="73">
        <v>0</v>
      </c>
      <c r="I21" s="73">
        <v>0</v>
      </c>
      <c r="J21" s="73">
        <f>SUM(G21:I21)</f>
        <v>0</v>
      </c>
      <c r="K21" s="73">
        <f t="shared" si="2"/>
        <v>0</v>
      </c>
      <c r="L21" s="73">
        <f t="shared" si="3"/>
        <v>0</v>
      </c>
      <c r="M21" s="73">
        <f t="shared" si="4"/>
        <v>0</v>
      </c>
      <c r="N21" s="73">
        <f t="shared" si="5"/>
        <v>0</v>
      </c>
    </row>
    <row r="22" spans="1:14" ht="31.5" x14ac:dyDescent="0.25">
      <c r="A22" s="71" t="s">
        <v>192</v>
      </c>
      <c r="B22" s="75" t="s">
        <v>66</v>
      </c>
      <c r="C22" s="73">
        <v>142566820</v>
      </c>
      <c r="D22" s="73">
        <v>11249439</v>
      </c>
      <c r="E22" s="73">
        <v>0</v>
      </c>
      <c r="F22" s="73">
        <f>SUM(C22:E22)</f>
        <v>153816259</v>
      </c>
      <c r="G22" s="73">
        <v>0</v>
      </c>
      <c r="H22" s="73">
        <v>0</v>
      </c>
      <c r="I22" s="73">
        <v>0</v>
      </c>
      <c r="J22" s="73">
        <f>SUM(G22:I22)</f>
        <v>0</v>
      </c>
      <c r="K22" s="73">
        <f t="shared" si="2"/>
        <v>142566820</v>
      </c>
      <c r="L22" s="73">
        <f t="shared" si="3"/>
        <v>11249439</v>
      </c>
      <c r="M22" s="73">
        <f t="shared" si="4"/>
        <v>0</v>
      </c>
      <c r="N22" s="73">
        <f t="shared" si="5"/>
        <v>153816259</v>
      </c>
    </row>
    <row r="23" spans="1:14" ht="31.5" x14ac:dyDescent="0.25">
      <c r="A23" s="72" t="s">
        <v>193</v>
      </c>
      <c r="B23" s="42" t="s">
        <v>162</v>
      </c>
      <c r="C23" s="76">
        <f>SUM(C17:C22)</f>
        <v>2176443981</v>
      </c>
      <c r="D23" s="76">
        <f t="shared" ref="D23:N23" si="7">SUM(D17:D22)</f>
        <v>11249439</v>
      </c>
      <c r="E23" s="76">
        <f t="shared" si="7"/>
        <v>0</v>
      </c>
      <c r="F23" s="76">
        <f t="shared" si="7"/>
        <v>2187693420</v>
      </c>
      <c r="G23" s="76">
        <f t="shared" si="7"/>
        <v>0</v>
      </c>
      <c r="H23" s="76">
        <f t="shared" si="7"/>
        <v>0</v>
      </c>
      <c r="I23" s="76">
        <f t="shared" si="7"/>
        <v>0</v>
      </c>
      <c r="J23" s="76">
        <f t="shared" si="7"/>
        <v>0</v>
      </c>
      <c r="K23" s="76">
        <f t="shared" si="7"/>
        <v>2176443981</v>
      </c>
      <c r="L23" s="76">
        <f t="shared" si="7"/>
        <v>11249439</v>
      </c>
      <c r="M23" s="76">
        <f t="shared" si="7"/>
        <v>0</v>
      </c>
      <c r="N23" s="76">
        <f t="shared" si="7"/>
        <v>2187693420</v>
      </c>
    </row>
    <row r="24" spans="1:14" x14ac:dyDescent="0.25">
      <c r="A24" s="71" t="s">
        <v>194</v>
      </c>
      <c r="B24" s="75" t="s">
        <v>43</v>
      </c>
      <c r="C24" s="73">
        <v>0</v>
      </c>
      <c r="D24" s="73">
        <v>0</v>
      </c>
      <c r="E24" s="73">
        <v>0</v>
      </c>
      <c r="F24" s="73">
        <f>SUM(C24:E24)</f>
        <v>0</v>
      </c>
      <c r="G24" s="73">
        <v>0</v>
      </c>
      <c r="H24" s="73">
        <v>0</v>
      </c>
      <c r="I24" s="73">
        <v>0</v>
      </c>
      <c r="J24" s="73">
        <f>SUM(G24:I24)</f>
        <v>0</v>
      </c>
      <c r="K24" s="73">
        <f t="shared" si="2"/>
        <v>0</v>
      </c>
      <c r="L24" s="73">
        <f t="shared" si="3"/>
        <v>0</v>
      </c>
      <c r="M24" s="73">
        <f t="shared" si="4"/>
        <v>0</v>
      </c>
      <c r="N24" s="73">
        <f t="shared" si="5"/>
        <v>0</v>
      </c>
    </row>
    <row r="25" spans="1:14" ht="31.5" x14ac:dyDescent="0.25">
      <c r="A25" s="71" t="s">
        <v>195</v>
      </c>
      <c r="B25" s="75" t="s">
        <v>163</v>
      </c>
      <c r="C25" s="73">
        <v>0</v>
      </c>
      <c r="D25" s="73">
        <v>0</v>
      </c>
      <c r="E25" s="73">
        <v>0</v>
      </c>
      <c r="F25" s="73">
        <f>SUM(C25:E25)</f>
        <v>0</v>
      </c>
      <c r="G25" s="73">
        <v>0</v>
      </c>
      <c r="H25" s="73">
        <v>0</v>
      </c>
      <c r="I25" s="73">
        <v>0</v>
      </c>
      <c r="J25" s="73">
        <f>SUM(G25:I25)</f>
        <v>0</v>
      </c>
      <c r="K25" s="73">
        <f t="shared" si="2"/>
        <v>0</v>
      </c>
      <c r="L25" s="73">
        <f t="shared" si="3"/>
        <v>0</v>
      </c>
      <c r="M25" s="73">
        <f t="shared" si="4"/>
        <v>0</v>
      </c>
      <c r="N25" s="73">
        <f t="shared" si="5"/>
        <v>0</v>
      </c>
    </row>
    <row r="26" spans="1:14" ht="31.5" x14ac:dyDescent="0.25">
      <c r="A26" s="71" t="s">
        <v>196</v>
      </c>
      <c r="B26" s="75" t="s">
        <v>164</v>
      </c>
      <c r="C26" s="73">
        <v>0</v>
      </c>
      <c r="D26" s="73">
        <v>0</v>
      </c>
      <c r="E26" s="73">
        <v>0</v>
      </c>
      <c r="F26" s="73">
        <f>SUM(C26:E26)</f>
        <v>0</v>
      </c>
      <c r="G26" s="73">
        <v>0</v>
      </c>
      <c r="H26" s="73">
        <v>0</v>
      </c>
      <c r="I26" s="73">
        <v>0</v>
      </c>
      <c r="J26" s="73">
        <f>SUM(G26:I26)</f>
        <v>0</v>
      </c>
      <c r="K26" s="73">
        <f t="shared" si="2"/>
        <v>0</v>
      </c>
      <c r="L26" s="73">
        <f t="shared" si="3"/>
        <v>0</v>
      </c>
      <c r="M26" s="73">
        <f t="shared" si="4"/>
        <v>0</v>
      </c>
      <c r="N26" s="73">
        <f t="shared" si="5"/>
        <v>0</v>
      </c>
    </row>
    <row r="27" spans="1:14" ht="31.5" x14ac:dyDescent="0.25">
      <c r="A27" s="71" t="s">
        <v>197</v>
      </c>
      <c r="B27" s="75" t="s">
        <v>165</v>
      </c>
      <c r="C27" s="73">
        <v>0</v>
      </c>
      <c r="D27" s="73">
        <v>0</v>
      </c>
      <c r="E27" s="73">
        <v>0</v>
      </c>
      <c r="F27" s="73">
        <f>SUM(C27:E27)</f>
        <v>0</v>
      </c>
      <c r="G27" s="73">
        <v>0</v>
      </c>
      <c r="H27" s="73">
        <v>0</v>
      </c>
      <c r="I27" s="73">
        <v>0</v>
      </c>
      <c r="J27" s="73">
        <f>SUM(G27:I27)</f>
        <v>0</v>
      </c>
      <c r="K27" s="73">
        <f t="shared" si="2"/>
        <v>0</v>
      </c>
      <c r="L27" s="73">
        <f t="shared" si="3"/>
        <v>0</v>
      </c>
      <c r="M27" s="73">
        <f t="shared" si="4"/>
        <v>0</v>
      </c>
      <c r="N27" s="73">
        <f t="shared" si="5"/>
        <v>0</v>
      </c>
    </row>
    <row r="28" spans="1:14" ht="31.5" x14ac:dyDescent="0.25">
      <c r="A28" s="71" t="s">
        <v>198</v>
      </c>
      <c r="B28" s="75" t="s">
        <v>44</v>
      </c>
      <c r="C28" s="73">
        <v>1155927253</v>
      </c>
      <c r="D28" s="73">
        <v>0</v>
      </c>
      <c r="E28" s="73">
        <v>0</v>
      </c>
      <c r="F28" s="73">
        <f>SUM(C28:E28)</f>
        <v>1155927253</v>
      </c>
      <c r="G28" s="73">
        <v>0</v>
      </c>
      <c r="H28" s="73">
        <v>0</v>
      </c>
      <c r="I28" s="73">
        <v>0</v>
      </c>
      <c r="J28" s="73">
        <f>SUM(G28:I28)</f>
        <v>0</v>
      </c>
      <c r="K28" s="73">
        <f t="shared" si="2"/>
        <v>1155927253</v>
      </c>
      <c r="L28" s="73">
        <f t="shared" si="3"/>
        <v>0</v>
      </c>
      <c r="M28" s="73">
        <f t="shared" si="4"/>
        <v>0</v>
      </c>
      <c r="N28" s="73">
        <f t="shared" si="5"/>
        <v>1155927253</v>
      </c>
    </row>
    <row r="29" spans="1:14" ht="31.5" x14ac:dyDescent="0.25">
      <c r="A29" s="72" t="s">
        <v>199</v>
      </c>
      <c r="B29" s="42" t="s">
        <v>166</v>
      </c>
      <c r="C29" s="77">
        <f>SUM(C24:C28)</f>
        <v>1155927253</v>
      </c>
      <c r="D29" s="77">
        <f t="shared" ref="D29:N29" si="8">SUM(D24:D28)</f>
        <v>0</v>
      </c>
      <c r="E29" s="77">
        <f t="shared" si="8"/>
        <v>0</v>
      </c>
      <c r="F29" s="77">
        <f t="shared" si="8"/>
        <v>1155927253</v>
      </c>
      <c r="G29" s="77">
        <f t="shared" si="8"/>
        <v>0</v>
      </c>
      <c r="H29" s="77">
        <f t="shared" si="8"/>
        <v>0</v>
      </c>
      <c r="I29" s="77">
        <f t="shared" si="8"/>
        <v>0</v>
      </c>
      <c r="J29" s="77">
        <f t="shared" si="8"/>
        <v>0</v>
      </c>
      <c r="K29" s="77">
        <f t="shared" si="8"/>
        <v>1155927253</v>
      </c>
      <c r="L29" s="77">
        <f t="shared" si="8"/>
        <v>0</v>
      </c>
      <c r="M29" s="77">
        <f t="shared" si="8"/>
        <v>0</v>
      </c>
      <c r="N29" s="77">
        <f t="shared" si="8"/>
        <v>1155927253</v>
      </c>
    </row>
    <row r="30" spans="1:14" x14ac:dyDescent="0.25">
      <c r="A30" s="71" t="s">
        <v>200</v>
      </c>
      <c r="B30" s="75" t="s">
        <v>167</v>
      </c>
      <c r="C30" s="73">
        <v>0</v>
      </c>
      <c r="D30" s="73">
        <v>0</v>
      </c>
      <c r="E30" s="73">
        <v>0</v>
      </c>
      <c r="F30" s="73">
        <f>SUM(C30:E30)</f>
        <v>0</v>
      </c>
      <c r="G30" s="73">
        <v>0</v>
      </c>
      <c r="H30" s="73">
        <v>0</v>
      </c>
      <c r="I30" s="73">
        <v>0</v>
      </c>
      <c r="J30" s="73">
        <f>SUM(G30:I30)</f>
        <v>0</v>
      </c>
      <c r="K30" s="73">
        <f t="shared" si="2"/>
        <v>0</v>
      </c>
      <c r="L30" s="73">
        <f t="shared" si="3"/>
        <v>0</v>
      </c>
      <c r="M30" s="73">
        <f t="shared" si="4"/>
        <v>0</v>
      </c>
      <c r="N30" s="73">
        <f t="shared" si="5"/>
        <v>0</v>
      </c>
    </row>
    <row r="31" spans="1:14" x14ac:dyDescent="0.25">
      <c r="A31" s="71" t="s">
        <v>201</v>
      </c>
      <c r="B31" s="75" t="s">
        <v>168</v>
      </c>
      <c r="C31" s="73">
        <v>0</v>
      </c>
      <c r="D31" s="73">
        <v>0</v>
      </c>
      <c r="E31" s="73">
        <v>0</v>
      </c>
      <c r="F31" s="73">
        <f t="shared" ref="F31:F42" si="9">SUM(C31:E31)</f>
        <v>0</v>
      </c>
      <c r="G31" s="73">
        <v>0</v>
      </c>
      <c r="H31" s="73">
        <v>0</v>
      </c>
      <c r="I31" s="73">
        <v>0</v>
      </c>
      <c r="J31" s="73">
        <f>SUM(G31:I31)</f>
        <v>0</v>
      </c>
      <c r="K31" s="73">
        <f t="shared" si="2"/>
        <v>0</v>
      </c>
      <c r="L31" s="73">
        <f t="shared" si="3"/>
        <v>0</v>
      </c>
      <c r="M31" s="73">
        <f t="shared" si="4"/>
        <v>0</v>
      </c>
      <c r="N31" s="73">
        <f t="shared" si="5"/>
        <v>0</v>
      </c>
    </row>
    <row r="32" spans="1:14" x14ac:dyDescent="0.25">
      <c r="A32" s="71" t="s">
        <v>202</v>
      </c>
      <c r="B32" s="75" t="s">
        <v>169</v>
      </c>
      <c r="C32" s="73">
        <f t="shared" ref="C32:J32" si="10">SUM(C30:C31)</f>
        <v>0</v>
      </c>
      <c r="D32" s="73">
        <f t="shared" si="10"/>
        <v>0</v>
      </c>
      <c r="E32" s="73">
        <f t="shared" si="10"/>
        <v>0</v>
      </c>
      <c r="F32" s="73">
        <f t="shared" si="10"/>
        <v>0</v>
      </c>
      <c r="G32" s="73">
        <f t="shared" si="10"/>
        <v>0</v>
      </c>
      <c r="H32" s="73">
        <f t="shared" si="10"/>
        <v>0</v>
      </c>
      <c r="I32" s="73">
        <f t="shared" si="10"/>
        <v>0</v>
      </c>
      <c r="J32" s="73">
        <f t="shared" si="10"/>
        <v>0</v>
      </c>
      <c r="K32" s="73">
        <f t="shared" si="2"/>
        <v>0</v>
      </c>
      <c r="L32" s="73">
        <f t="shared" si="3"/>
        <v>0</v>
      </c>
      <c r="M32" s="73">
        <f t="shared" si="4"/>
        <v>0</v>
      </c>
      <c r="N32" s="73">
        <f t="shared" si="5"/>
        <v>0</v>
      </c>
    </row>
    <row r="33" spans="1:14" x14ac:dyDescent="0.25">
      <c r="A33" s="71" t="s">
        <v>203</v>
      </c>
      <c r="B33" s="75" t="s">
        <v>170</v>
      </c>
      <c r="C33" s="73">
        <v>0</v>
      </c>
      <c r="D33" s="73">
        <v>0</v>
      </c>
      <c r="E33" s="73">
        <v>0</v>
      </c>
      <c r="F33" s="73">
        <f t="shared" si="9"/>
        <v>0</v>
      </c>
      <c r="G33" s="73">
        <v>0</v>
      </c>
      <c r="H33" s="73">
        <v>0</v>
      </c>
      <c r="I33" s="73">
        <v>0</v>
      </c>
      <c r="J33" s="73">
        <f t="shared" ref="J33:J40" si="11">SUM(G33:I33)</f>
        <v>0</v>
      </c>
      <c r="K33" s="73">
        <f t="shared" si="2"/>
        <v>0</v>
      </c>
      <c r="L33" s="73">
        <f t="shared" si="3"/>
        <v>0</v>
      </c>
      <c r="M33" s="73">
        <f t="shared" si="4"/>
        <v>0</v>
      </c>
      <c r="N33" s="73">
        <f t="shared" si="5"/>
        <v>0</v>
      </c>
    </row>
    <row r="34" spans="1:14" x14ac:dyDescent="0.25">
      <c r="A34" s="71" t="s">
        <v>204</v>
      </c>
      <c r="B34" s="75" t="s">
        <v>171</v>
      </c>
      <c r="C34" s="73">
        <v>0</v>
      </c>
      <c r="D34" s="73">
        <v>0</v>
      </c>
      <c r="E34" s="73">
        <v>0</v>
      </c>
      <c r="F34" s="73">
        <f t="shared" si="9"/>
        <v>0</v>
      </c>
      <c r="G34" s="73">
        <v>0</v>
      </c>
      <c r="H34" s="73">
        <v>0</v>
      </c>
      <c r="I34" s="73">
        <v>0</v>
      </c>
      <c r="J34" s="73">
        <f t="shared" si="11"/>
        <v>0</v>
      </c>
      <c r="K34" s="73">
        <f t="shared" si="2"/>
        <v>0</v>
      </c>
      <c r="L34" s="73">
        <f t="shared" si="3"/>
        <v>0</v>
      </c>
      <c r="M34" s="73">
        <f t="shared" si="4"/>
        <v>0</v>
      </c>
      <c r="N34" s="73">
        <f t="shared" si="5"/>
        <v>0</v>
      </c>
    </row>
    <row r="35" spans="1:14" x14ac:dyDescent="0.25">
      <c r="A35" s="71" t="s">
        <v>205</v>
      </c>
      <c r="B35" s="75" t="s">
        <v>172</v>
      </c>
      <c r="C35" s="73">
        <v>358000000</v>
      </c>
      <c r="D35" s="73">
        <v>0</v>
      </c>
      <c r="E35" s="73">
        <v>0</v>
      </c>
      <c r="F35" s="73">
        <f t="shared" si="9"/>
        <v>358000000</v>
      </c>
      <c r="G35" s="73">
        <v>0</v>
      </c>
      <c r="H35" s="73">
        <v>0</v>
      </c>
      <c r="I35" s="73">
        <v>0</v>
      </c>
      <c r="J35" s="73">
        <f t="shared" si="11"/>
        <v>0</v>
      </c>
      <c r="K35" s="73">
        <f t="shared" si="2"/>
        <v>358000000</v>
      </c>
      <c r="L35" s="73">
        <f t="shared" si="3"/>
        <v>0</v>
      </c>
      <c r="M35" s="73">
        <f t="shared" si="4"/>
        <v>0</v>
      </c>
      <c r="N35" s="73">
        <f t="shared" si="5"/>
        <v>358000000</v>
      </c>
    </row>
    <row r="36" spans="1:14" x14ac:dyDescent="0.25">
      <c r="A36" s="71" t="s">
        <v>206</v>
      </c>
      <c r="B36" s="75" t="s">
        <v>173</v>
      </c>
      <c r="C36" s="73">
        <v>2000000000</v>
      </c>
      <c r="D36" s="73">
        <v>0</v>
      </c>
      <c r="E36" s="73">
        <v>0</v>
      </c>
      <c r="F36" s="73">
        <f t="shared" si="9"/>
        <v>2000000000</v>
      </c>
      <c r="G36" s="73">
        <v>0</v>
      </c>
      <c r="H36" s="73">
        <v>0</v>
      </c>
      <c r="I36" s="73">
        <v>0</v>
      </c>
      <c r="J36" s="73">
        <f t="shared" si="11"/>
        <v>0</v>
      </c>
      <c r="K36" s="73">
        <f t="shared" si="2"/>
        <v>2000000000</v>
      </c>
      <c r="L36" s="73">
        <f t="shared" si="3"/>
        <v>0</v>
      </c>
      <c r="M36" s="73">
        <f t="shared" si="4"/>
        <v>0</v>
      </c>
      <c r="N36" s="73">
        <f t="shared" si="5"/>
        <v>2000000000</v>
      </c>
    </row>
    <row r="37" spans="1:14" x14ac:dyDescent="0.25">
      <c r="A37" s="71" t="s">
        <v>207</v>
      </c>
      <c r="B37" s="75" t="s">
        <v>174</v>
      </c>
      <c r="C37" s="73">
        <v>0</v>
      </c>
      <c r="D37" s="73">
        <v>0</v>
      </c>
      <c r="E37" s="73">
        <v>0</v>
      </c>
      <c r="F37" s="73">
        <f t="shared" si="9"/>
        <v>0</v>
      </c>
      <c r="G37" s="73">
        <v>0</v>
      </c>
      <c r="H37" s="73">
        <v>0</v>
      </c>
      <c r="I37" s="73">
        <v>0</v>
      </c>
      <c r="J37" s="73">
        <f t="shared" si="11"/>
        <v>0</v>
      </c>
      <c r="K37" s="73">
        <f t="shared" si="2"/>
        <v>0</v>
      </c>
      <c r="L37" s="73">
        <f t="shared" si="3"/>
        <v>0</v>
      </c>
      <c r="M37" s="73">
        <f t="shared" si="4"/>
        <v>0</v>
      </c>
      <c r="N37" s="73">
        <f t="shared" si="5"/>
        <v>0</v>
      </c>
    </row>
    <row r="38" spans="1:14" x14ac:dyDescent="0.25">
      <c r="A38" s="71" t="s">
        <v>208</v>
      </c>
      <c r="B38" s="75" t="s">
        <v>175</v>
      </c>
      <c r="C38" s="73">
        <v>0</v>
      </c>
      <c r="D38" s="73">
        <v>0</v>
      </c>
      <c r="E38" s="73">
        <v>0</v>
      </c>
      <c r="F38" s="73">
        <f t="shared" si="9"/>
        <v>0</v>
      </c>
      <c r="G38" s="73">
        <v>0</v>
      </c>
      <c r="H38" s="73">
        <v>0</v>
      </c>
      <c r="I38" s="73">
        <v>0</v>
      </c>
      <c r="J38" s="73">
        <f t="shared" si="11"/>
        <v>0</v>
      </c>
      <c r="K38" s="73">
        <f t="shared" si="2"/>
        <v>0</v>
      </c>
      <c r="L38" s="73">
        <f t="shared" si="3"/>
        <v>0</v>
      </c>
      <c r="M38" s="73">
        <f t="shared" si="4"/>
        <v>0</v>
      </c>
      <c r="N38" s="73">
        <f t="shared" si="5"/>
        <v>0</v>
      </c>
    </row>
    <row r="39" spans="1:14" x14ac:dyDescent="0.25">
      <c r="A39" s="71" t="s">
        <v>209</v>
      </c>
      <c r="B39" s="75" t="s">
        <v>176</v>
      </c>
      <c r="C39" s="73">
        <v>128000000</v>
      </c>
      <c r="D39" s="73">
        <v>0</v>
      </c>
      <c r="E39" s="73">
        <v>0</v>
      </c>
      <c r="F39" s="73">
        <f t="shared" si="9"/>
        <v>128000000</v>
      </c>
      <c r="G39" s="73">
        <v>0</v>
      </c>
      <c r="H39" s="73">
        <v>0</v>
      </c>
      <c r="I39" s="73">
        <v>0</v>
      </c>
      <c r="J39" s="73">
        <f t="shared" si="11"/>
        <v>0</v>
      </c>
      <c r="K39" s="73">
        <f t="shared" si="2"/>
        <v>128000000</v>
      </c>
      <c r="L39" s="73">
        <f t="shared" si="3"/>
        <v>0</v>
      </c>
      <c r="M39" s="73">
        <f t="shared" si="4"/>
        <v>0</v>
      </c>
      <c r="N39" s="73">
        <f t="shared" si="5"/>
        <v>128000000</v>
      </c>
    </row>
    <row r="40" spans="1:14" x14ac:dyDescent="0.25">
      <c r="A40" s="71" t="s">
        <v>210</v>
      </c>
      <c r="B40" s="75" t="s">
        <v>177</v>
      </c>
      <c r="C40" s="73">
        <v>22000000</v>
      </c>
      <c r="D40" s="73">
        <v>0</v>
      </c>
      <c r="E40" s="73">
        <v>0</v>
      </c>
      <c r="F40" s="73">
        <f t="shared" si="9"/>
        <v>22000000</v>
      </c>
      <c r="G40" s="73">
        <v>0</v>
      </c>
      <c r="H40" s="73">
        <v>0</v>
      </c>
      <c r="I40" s="73">
        <v>0</v>
      </c>
      <c r="J40" s="73">
        <f t="shared" si="11"/>
        <v>0</v>
      </c>
      <c r="K40" s="73">
        <f t="shared" si="2"/>
        <v>22000000</v>
      </c>
      <c r="L40" s="73">
        <f t="shared" si="3"/>
        <v>0</v>
      </c>
      <c r="M40" s="73">
        <f t="shared" si="4"/>
        <v>0</v>
      </c>
      <c r="N40" s="73">
        <f t="shared" si="5"/>
        <v>22000000</v>
      </c>
    </row>
    <row r="41" spans="1:14" x14ac:dyDescent="0.25">
      <c r="A41" s="71" t="s">
        <v>211</v>
      </c>
      <c r="B41" s="75" t="s">
        <v>178</v>
      </c>
      <c r="C41" s="73">
        <f>SUM(C36:C40)</f>
        <v>2150000000</v>
      </c>
      <c r="D41" s="73">
        <f t="shared" ref="D41:N41" si="12">SUM(D36:D40)</f>
        <v>0</v>
      </c>
      <c r="E41" s="73">
        <f t="shared" si="12"/>
        <v>0</v>
      </c>
      <c r="F41" s="73">
        <f t="shared" si="12"/>
        <v>2150000000</v>
      </c>
      <c r="G41" s="73">
        <f t="shared" si="12"/>
        <v>0</v>
      </c>
      <c r="H41" s="73">
        <f t="shared" si="12"/>
        <v>0</v>
      </c>
      <c r="I41" s="73">
        <f t="shared" si="12"/>
        <v>0</v>
      </c>
      <c r="J41" s="73">
        <f t="shared" si="12"/>
        <v>0</v>
      </c>
      <c r="K41" s="73">
        <f t="shared" si="12"/>
        <v>2150000000</v>
      </c>
      <c r="L41" s="73">
        <f t="shared" si="12"/>
        <v>0</v>
      </c>
      <c r="M41" s="73">
        <f t="shared" si="12"/>
        <v>0</v>
      </c>
      <c r="N41" s="73">
        <f t="shared" si="12"/>
        <v>2150000000</v>
      </c>
    </row>
    <row r="42" spans="1:14" x14ac:dyDescent="0.25">
      <c r="A42" s="71" t="s">
        <v>212</v>
      </c>
      <c r="B42" s="75" t="s">
        <v>68</v>
      </c>
      <c r="C42" s="73">
        <v>8800000</v>
      </c>
      <c r="D42" s="73">
        <v>9500000</v>
      </c>
      <c r="E42" s="73">
        <v>0</v>
      </c>
      <c r="F42" s="73">
        <f t="shared" si="9"/>
        <v>18300000</v>
      </c>
      <c r="G42" s="73">
        <v>0</v>
      </c>
      <c r="H42" s="73">
        <v>0</v>
      </c>
      <c r="I42" s="73">
        <v>0</v>
      </c>
      <c r="J42" s="73">
        <f>SUM(G42:I42)</f>
        <v>0</v>
      </c>
      <c r="K42" s="73">
        <f t="shared" si="2"/>
        <v>8800000</v>
      </c>
      <c r="L42" s="73">
        <f t="shared" si="3"/>
        <v>9500000</v>
      </c>
      <c r="M42" s="73">
        <f t="shared" si="4"/>
        <v>0</v>
      </c>
      <c r="N42" s="73">
        <f t="shared" si="5"/>
        <v>18300000</v>
      </c>
    </row>
    <row r="43" spans="1:14" x14ac:dyDescent="0.25">
      <c r="A43" s="72" t="s">
        <v>213</v>
      </c>
      <c r="B43" s="42" t="s">
        <v>179</v>
      </c>
      <c r="C43" s="76">
        <f>C32+C33+C34+C35+C41+C42</f>
        <v>2516800000</v>
      </c>
      <c r="D43" s="76">
        <f t="shared" ref="D43:N43" si="13">D32+D33+D34+D35+D41+D42</f>
        <v>9500000</v>
      </c>
      <c r="E43" s="76">
        <f t="shared" si="13"/>
        <v>0</v>
      </c>
      <c r="F43" s="76">
        <f t="shared" si="13"/>
        <v>2526300000</v>
      </c>
      <c r="G43" s="76">
        <f t="shared" si="13"/>
        <v>0</v>
      </c>
      <c r="H43" s="76">
        <f t="shared" si="13"/>
        <v>0</v>
      </c>
      <c r="I43" s="76">
        <f t="shared" si="13"/>
        <v>0</v>
      </c>
      <c r="J43" s="76">
        <f t="shared" si="13"/>
        <v>0</v>
      </c>
      <c r="K43" s="76">
        <f t="shared" si="13"/>
        <v>2516800000</v>
      </c>
      <c r="L43" s="76">
        <f t="shared" si="13"/>
        <v>9500000</v>
      </c>
      <c r="M43" s="76">
        <f t="shared" si="13"/>
        <v>0</v>
      </c>
      <c r="N43" s="76">
        <f t="shared" si="13"/>
        <v>2526300000</v>
      </c>
    </row>
    <row r="44" spans="1:14" x14ac:dyDescent="0.25">
      <c r="A44" s="71" t="s">
        <v>214</v>
      </c>
      <c r="B44" s="75" t="s">
        <v>145</v>
      </c>
      <c r="C44" s="73">
        <v>0</v>
      </c>
      <c r="D44" s="73">
        <v>0</v>
      </c>
      <c r="E44" s="73">
        <v>0</v>
      </c>
      <c r="F44" s="73">
        <f>SUM(C44:E44)</f>
        <v>0</v>
      </c>
      <c r="G44" s="73">
        <v>0</v>
      </c>
      <c r="H44" s="73">
        <v>0</v>
      </c>
      <c r="I44" s="73">
        <v>0</v>
      </c>
      <c r="J44" s="73">
        <f>SUM(G44:I44)</f>
        <v>0</v>
      </c>
      <c r="K44" s="73">
        <f t="shared" si="2"/>
        <v>0</v>
      </c>
      <c r="L44" s="73">
        <f t="shared" si="3"/>
        <v>0</v>
      </c>
      <c r="M44" s="73">
        <f t="shared" si="4"/>
        <v>0</v>
      </c>
      <c r="N44" s="73">
        <f t="shared" si="5"/>
        <v>0</v>
      </c>
    </row>
    <row r="45" spans="1:14" x14ac:dyDescent="0.25">
      <c r="A45" s="71" t="s">
        <v>215</v>
      </c>
      <c r="B45" s="75" t="s">
        <v>45</v>
      </c>
      <c r="C45" s="73">
        <v>43105000</v>
      </c>
      <c r="D45" s="73">
        <v>380000</v>
      </c>
      <c r="E45" s="73">
        <v>0</v>
      </c>
      <c r="F45" s="73">
        <f t="shared" ref="F45:F58" si="14">SUM(C45:E45)</f>
        <v>43485000</v>
      </c>
      <c r="G45" s="73">
        <v>0</v>
      </c>
      <c r="H45" s="73">
        <v>0</v>
      </c>
      <c r="I45" s="73">
        <v>0</v>
      </c>
      <c r="J45" s="73">
        <f t="shared" ref="J45:J52" si="15">SUM(G45:I45)</f>
        <v>0</v>
      </c>
      <c r="K45" s="73">
        <f t="shared" si="2"/>
        <v>43105000</v>
      </c>
      <c r="L45" s="73">
        <f t="shared" si="3"/>
        <v>380000</v>
      </c>
      <c r="M45" s="73">
        <f t="shared" si="4"/>
        <v>0</v>
      </c>
      <c r="N45" s="73">
        <f t="shared" si="5"/>
        <v>43485000</v>
      </c>
    </row>
    <row r="46" spans="1:14" x14ac:dyDescent="0.25">
      <c r="A46" s="71" t="s">
        <v>216</v>
      </c>
      <c r="B46" s="75" t="s">
        <v>146</v>
      </c>
      <c r="C46" s="73">
        <v>16579974</v>
      </c>
      <c r="D46" s="73">
        <v>600000</v>
      </c>
      <c r="E46" s="73">
        <v>0</v>
      </c>
      <c r="F46" s="73">
        <f t="shared" si="14"/>
        <v>17179974</v>
      </c>
      <c r="G46" s="73">
        <v>0</v>
      </c>
      <c r="H46" s="73">
        <v>0</v>
      </c>
      <c r="I46" s="73">
        <v>0</v>
      </c>
      <c r="J46" s="73">
        <f t="shared" si="15"/>
        <v>0</v>
      </c>
      <c r="K46" s="73">
        <f t="shared" si="2"/>
        <v>16579974</v>
      </c>
      <c r="L46" s="73">
        <f t="shared" si="3"/>
        <v>600000</v>
      </c>
      <c r="M46" s="73">
        <f t="shared" si="4"/>
        <v>0</v>
      </c>
      <c r="N46" s="73">
        <f t="shared" si="5"/>
        <v>17179974</v>
      </c>
    </row>
    <row r="47" spans="1:14" x14ac:dyDescent="0.25">
      <c r="A47" s="71" t="s">
        <v>217</v>
      </c>
      <c r="B47" s="75" t="s">
        <v>46</v>
      </c>
      <c r="C47" s="73">
        <v>125545159</v>
      </c>
      <c r="D47" s="73">
        <v>13258869</v>
      </c>
      <c r="E47" s="73">
        <v>0</v>
      </c>
      <c r="F47" s="73">
        <f t="shared" si="14"/>
        <v>138804028</v>
      </c>
      <c r="G47" s="73">
        <v>0</v>
      </c>
      <c r="H47" s="73">
        <v>0</v>
      </c>
      <c r="I47" s="73">
        <v>0</v>
      </c>
      <c r="J47" s="73">
        <f t="shared" si="15"/>
        <v>0</v>
      </c>
      <c r="K47" s="73">
        <f t="shared" si="2"/>
        <v>125545159</v>
      </c>
      <c r="L47" s="73">
        <f t="shared" si="3"/>
        <v>13258869</v>
      </c>
      <c r="M47" s="73">
        <f t="shared" si="4"/>
        <v>0</v>
      </c>
      <c r="N47" s="73">
        <f t="shared" si="5"/>
        <v>138804028</v>
      </c>
    </row>
    <row r="48" spans="1:14" x14ac:dyDescent="0.25">
      <c r="A48" s="71" t="s">
        <v>218</v>
      </c>
      <c r="B48" s="75" t="s">
        <v>47</v>
      </c>
      <c r="C48" s="73">
        <v>0</v>
      </c>
      <c r="D48" s="73">
        <v>0</v>
      </c>
      <c r="E48" s="73">
        <v>0</v>
      </c>
      <c r="F48" s="73">
        <f t="shared" si="14"/>
        <v>0</v>
      </c>
      <c r="G48" s="73">
        <v>0</v>
      </c>
      <c r="H48" s="73">
        <v>0</v>
      </c>
      <c r="I48" s="73">
        <v>0</v>
      </c>
      <c r="J48" s="73">
        <f t="shared" si="15"/>
        <v>0</v>
      </c>
      <c r="K48" s="73">
        <f t="shared" si="2"/>
        <v>0</v>
      </c>
      <c r="L48" s="73">
        <f t="shared" si="3"/>
        <v>0</v>
      </c>
      <c r="M48" s="73">
        <f t="shared" si="4"/>
        <v>0</v>
      </c>
      <c r="N48" s="73">
        <f t="shared" si="5"/>
        <v>0</v>
      </c>
    </row>
    <row r="49" spans="1:14" x14ac:dyDescent="0.25">
      <c r="A49" s="71" t="s">
        <v>219</v>
      </c>
      <c r="B49" s="75" t="s">
        <v>48</v>
      </c>
      <c r="C49" s="73">
        <v>50384408</v>
      </c>
      <c r="D49" s="73">
        <v>399600</v>
      </c>
      <c r="E49" s="73">
        <v>0</v>
      </c>
      <c r="F49" s="73">
        <f t="shared" si="14"/>
        <v>50784008</v>
      </c>
      <c r="G49" s="73">
        <v>0</v>
      </c>
      <c r="H49" s="73">
        <v>0</v>
      </c>
      <c r="I49" s="73">
        <v>0</v>
      </c>
      <c r="J49" s="73">
        <f t="shared" si="15"/>
        <v>0</v>
      </c>
      <c r="K49" s="73">
        <f t="shared" si="2"/>
        <v>50384408</v>
      </c>
      <c r="L49" s="73">
        <f t="shared" si="3"/>
        <v>399600</v>
      </c>
      <c r="M49" s="73">
        <f t="shared" si="4"/>
        <v>0</v>
      </c>
      <c r="N49" s="73">
        <f t="shared" si="5"/>
        <v>50784008</v>
      </c>
    </row>
    <row r="50" spans="1:14" x14ac:dyDescent="0.25">
      <c r="A50" s="71" t="s">
        <v>220</v>
      </c>
      <c r="B50" s="75" t="s">
        <v>49</v>
      </c>
      <c r="C50" s="73">
        <v>68471321</v>
      </c>
      <c r="D50" s="73">
        <v>0</v>
      </c>
      <c r="E50" s="73">
        <v>0</v>
      </c>
      <c r="F50" s="73">
        <f t="shared" si="14"/>
        <v>68471321</v>
      </c>
      <c r="G50" s="73">
        <v>0</v>
      </c>
      <c r="H50" s="73">
        <v>0</v>
      </c>
      <c r="I50" s="73">
        <v>0</v>
      </c>
      <c r="J50" s="73">
        <f t="shared" si="15"/>
        <v>0</v>
      </c>
      <c r="K50" s="73">
        <f t="shared" si="2"/>
        <v>68471321</v>
      </c>
      <c r="L50" s="73">
        <f t="shared" si="3"/>
        <v>0</v>
      </c>
      <c r="M50" s="73">
        <f t="shared" si="4"/>
        <v>0</v>
      </c>
      <c r="N50" s="73">
        <f t="shared" si="5"/>
        <v>68471321</v>
      </c>
    </row>
    <row r="51" spans="1:14" x14ac:dyDescent="0.25">
      <c r="A51" s="71" t="s">
        <v>221</v>
      </c>
      <c r="B51" s="75" t="s">
        <v>147</v>
      </c>
      <c r="C51" s="73">
        <v>0</v>
      </c>
      <c r="D51" s="73">
        <v>0</v>
      </c>
      <c r="E51" s="73">
        <v>0</v>
      </c>
      <c r="F51" s="73">
        <f t="shared" si="14"/>
        <v>0</v>
      </c>
      <c r="G51" s="73">
        <v>0</v>
      </c>
      <c r="H51" s="73">
        <v>0</v>
      </c>
      <c r="I51" s="73">
        <v>0</v>
      </c>
      <c r="J51" s="73">
        <f t="shared" si="15"/>
        <v>0</v>
      </c>
      <c r="K51" s="73">
        <f t="shared" si="2"/>
        <v>0</v>
      </c>
      <c r="L51" s="73">
        <f t="shared" si="3"/>
        <v>0</v>
      </c>
      <c r="M51" s="73">
        <f t="shared" si="4"/>
        <v>0</v>
      </c>
      <c r="N51" s="73">
        <f t="shared" si="5"/>
        <v>0</v>
      </c>
    </row>
    <row r="52" spans="1:14" x14ac:dyDescent="0.25">
      <c r="A52" s="71" t="s">
        <v>222</v>
      </c>
      <c r="B52" s="75" t="s">
        <v>148</v>
      </c>
      <c r="C52" s="73">
        <v>50</v>
      </c>
      <c r="D52" s="73">
        <v>0</v>
      </c>
      <c r="E52" s="73">
        <v>0</v>
      </c>
      <c r="F52" s="73">
        <f t="shared" si="14"/>
        <v>50</v>
      </c>
      <c r="G52" s="73">
        <v>0</v>
      </c>
      <c r="H52" s="73">
        <v>0</v>
      </c>
      <c r="I52" s="73">
        <v>0</v>
      </c>
      <c r="J52" s="73">
        <f t="shared" si="15"/>
        <v>0</v>
      </c>
      <c r="K52" s="73">
        <f t="shared" si="2"/>
        <v>50</v>
      </c>
      <c r="L52" s="73">
        <f t="shared" si="3"/>
        <v>0</v>
      </c>
      <c r="M52" s="73">
        <f t="shared" si="4"/>
        <v>0</v>
      </c>
      <c r="N52" s="73">
        <f t="shared" si="5"/>
        <v>50</v>
      </c>
    </row>
    <row r="53" spans="1:14" x14ac:dyDescent="0.25">
      <c r="A53" s="71" t="s">
        <v>223</v>
      </c>
      <c r="B53" s="75" t="s">
        <v>149</v>
      </c>
      <c r="C53" s="73">
        <f>SUM(C51:C52)</f>
        <v>50</v>
      </c>
      <c r="D53" s="73">
        <f t="shared" ref="D53:N53" si="16">SUM(D51:D52)</f>
        <v>0</v>
      </c>
      <c r="E53" s="73">
        <f t="shared" si="16"/>
        <v>0</v>
      </c>
      <c r="F53" s="73">
        <f t="shared" si="16"/>
        <v>50</v>
      </c>
      <c r="G53" s="73">
        <f t="shared" si="16"/>
        <v>0</v>
      </c>
      <c r="H53" s="73">
        <f t="shared" si="16"/>
        <v>0</v>
      </c>
      <c r="I53" s="73">
        <f t="shared" si="16"/>
        <v>0</v>
      </c>
      <c r="J53" s="73">
        <f t="shared" si="16"/>
        <v>0</v>
      </c>
      <c r="K53" s="73">
        <f t="shared" si="16"/>
        <v>50</v>
      </c>
      <c r="L53" s="73">
        <f t="shared" si="16"/>
        <v>0</v>
      </c>
      <c r="M53" s="73">
        <f t="shared" si="16"/>
        <v>0</v>
      </c>
      <c r="N53" s="73">
        <f t="shared" si="16"/>
        <v>50</v>
      </c>
    </row>
    <row r="54" spans="1:14" x14ac:dyDescent="0.25">
      <c r="A54" s="71" t="s">
        <v>224</v>
      </c>
      <c r="B54" s="75" t="s">
        <v>150</v>
      </c>
      <c r="C54" s="73">
        <v>0</v>
      </c>
      <c r="D54" s="73">
        <v>0</v>
      </c>
      <c r="E54" s="73">
        <v>0</v>
      </c>
      <c r="F54" s="73">
        <f t="shared" si="14"/>
        <v>0</v>
      </c>
      <c r="G54" s="73">
        <v>0</v>
      </c>
      <c r="H54" s="73">
        <v>0</v>
      </c>
      <c r="I54" s="73">
        <v>0</v>
      </c>
      <c r="J54" s="73">
        <f>SUM(G54:I54)</f>
        <v>0</v>
      </c>
      <c r="K54" s="73">
        <f t="shared" si="2"/>
        <v>0</v>
      </c>
      <c r="L54" s="73">
        <f t="shared" si="3"/>
        <v>0</v>
      </c>
      <c r="M54" s="73">
        <f t="shared" si="4"/>
        <v>0</v>
      </c>
      <c r="N54" s="73">
        <f t="shared" si="5"/>
        <v>0</v>
      </c>
    </row>
    <row r="55" spans="1:14" x14ac:dyDescent="0.25">
      <c r="A55" s="71" t="s">
        <v>225</v>
      </c>
      <c r="B55" s="75" t="s">
        <v>151</v>
      </c>
      <c r="C55" s="73">
        <v>0</v>
      </c>
      <c r="D55" s="73">
        <v>0</v>
      </c>
      <c r="E55" s="73">
        <v>0</v>
      </c>
      <c r="F55" s="73">
        <f t="shared" si="14"/>
        <v>0</v>
      </c>
      <c r="G55" s="73">
        <v>0</v>
      </c>
      <c r="H55" s="73">
        <v>0</v>
      </c>
      <c r="I55" s="73">
        <v>0</v>
      </c>
      <c r="J55" s="73">
        <f>SUM(G55:I55)</f>
        <v>0</v>
      </c>
      <c r="K55" s="73">
        <f t="shared" si="2"/>
        <v>0</v>
      </c>
      <c r="L55" s="73">
        <f t="shared" si="3"/>
        <v>0</v>
      </c>
      <c r="M55" s="73">
        <f t="shared" si="4"/>
        <v>0</v>
      </c>
      <c r="N55" s="73">
        <f t="shared" si="5"/>
        <v>0</v>
      </c>
    </row>
    <row r="56" spans="1:14" x14ac:dyDescent="0.25">
      <c r="A56" s="71" t="s">
        <v>226</v>
      </c>
      <c r="B56" s="75" t="s">
        <v>152</v>
      </c>
      <c r="C56" s="73">
        <f>SUM(C54:C55)</f>
        <v>0</v>
      </c>
      <c r="D56" s="73">
        <f t="shared" ref="D56:N56" si="17">SUM(D54:D55)</f>
        <v>0</v>
      </c>
      <c r="E56" s="73">
        <f t="shared" si="17"/>
        <v>0</v>
      </c>
      <c r="F56" s="73">
        <f t="shared" si="17"/>
        <v>0</v>
      </c>
      <c r="G56" s="73">
        <f t="shared" si="17"/>
        <v>0</v>
      </c>
      <c r="H56" s="73">
        <f t="shared" si="17"/>
        <v>0</v>
      </c>
      <c r="I56" s="73">
        <f t="shared" si="17"/>
        <v>0</v>
      </c>
      <c r="J56" s="73">
        <f t="shared" si="17"/>
        <v>0</v>
      </c>
      <c r="K56" s="73">
        <f t="shared" si="17"/>
        <v>0</v>
      </c>
      <c r="L56" s="73">
        <f t="shared" si="17"/>
        <v>0</v>
      </c>
      <c r="M56" s="73">
        <f t="shared" si="17"/>
        <v>0</v>
      </c>
      <c r="N56" s="73">
        <f t="shared" si="17"/>
        <v>0</v>
      </c>
    </row>
    <row r="57" spans="1:14" x14ac:dyDescent="0.25">
      <c r="A57" s="71" t="s">
        <v>227</v>
      </c>
      <c r="B57" s="75" t="s">
        <v>153</v>
      </c>
      <c r="C57" s="73">
        <v>0</v>
      </c>
      <c r="D57" s="73">
        <v>0</v>
      </c>
      <c r="E57" s="73">
        <v>0</v>
      </c>
      <c r="F57" s="73">
        <f t="shared" si="14"/>
        <v>0</v>
      </c>
      <c r="G57" s="73">
        <v>0</v>
      </c>
      <c r="H57" s="73">
        <v>0</v>
      </c>
      <c r="I57" s="73">
        <v>0</v>
      </c>
      <c r="J57" s="73">
        <f>SUM(G57:I57)</f>
        <v>0</v>
      </c>
      <c r="K57" s="73">
        <f t="shared" si="2"/>
        <v>0</v>
      </c>
      <c r="L57" s="73">
        <f t="shared" si="3"/>
        <v>0</v>
      </c>
      <c r="M57" s="73">
        <f t="shared" si="4"/>
        <v>0</v>
      </c>
      <c r="N57" s="73">
        <f t="shared" si="5"/>
        <v>0</v>
      </c>
    </row>
    <row r="58" spans="1:14" x14ac:dyDescent="0.25">
      <c r="A58" s="71" t="s">
        <v>228</v>
      </c>
      <c r="B58" s="75" t="s">
        <v>50</v>
      </c>
      <c r="C58" s="73">
        <v>142147832</v>
      </c>
      <c r="D58" s="73">
        <v>0</v>
      </c>
      <c r="E58" s="73">
        <v>0</v>
      </c>
      <c r="F58" s="73">
        <f t="shared" si="14"/>
        <v>142147832</v>
      </c>
      <c r="G58" s="73">
        <v>0</v>
      </c>
      <c r="H58" s="73">
        <v>0</v>
      </c>
      <c r="I58" s="73">
        <v>0</v>
      </c>
      <c r="J58" s="73">
        <f>SUM(G58:I58)</f>
        <v>0</v>
      </c>
      <c r="K58" s="73">
        <f t="shared" si="2"/>
        <v>142147832</v>
      </c>
      <c r="L58" s="73">
        <f t="shared" si="3"/>
        <v>0</v>
      </c>
      <c r="M58" s="73">
        <f t="shared" si="4"/>
        <v>0</v>
      </c>
      <c r="N58" s="73">
        <f t="shared" si="5"/>
        <v>142147832</v>
      </c>
    </row>
    <row r="59" spans="1:14" x14ac:dyDescent="0.25">
      <c r="A59" s="72" t="s">
        <v>229</v>
      </c>
      <c r="B59" s="42" t="s">
        <v>180</v>
      </c>
      <c r="C59" s="76">
        <f>C44+C45+C46+C47+C48+C49+C50+C53+C56+C57+C58</f>
        <v>446233744</v>
      </c>
      <c r="D59" s="76">
        <f t="shared" ref="D59:N59" si="18">D44+D45+D46+D47+D48+D49+D50+D53+D56+D57+D58</f>
        <v>14638469</v>
      </c>
      <c r="E59" s="76">
        <f t="shared" si="18"/>
        <v>0</v>
      </c>
      <c r="F59" s="76">
        <f t="shared" si="18"/>
        <v>460872213</v>
      </c>
      <c r="G59" s="76">
        <f t="shared" si="18"/>
        <v>0</v>
      </c>
      <c r="H59" s="76">
        <f t="shared" si="18"/>
        <v>0</v>
      </c>
      <c r="I59" s="76">
        <f t="shared" si="18"/>
        <v>0</v>
      </c>
      <c r="J59" s="76">
        <f t="shared" si="18"/>
        <v>0</v>
      </c>
      <c r="K59" s="76">
        <f t="shared" si="18"/>
        <v>446233744</v>
      </c>
      <c r="L59" s="76">
        <f t="shared" si="18"/>
        <v>14638469</v>
      </c>
      <c r="M59" s="76">
        <f t="shared" si="18"/>
        <v>0</v>
      </c>
      <c r="N59" s="76">
        <f t="shared" si="18"/>
        <v>460872213</v>
      </c>
    </row>
    <row r="60" spans="1:14" x14ac:dyDescent="0.25">
      <c r="A60" s="71" t="s">
        <v>230</v>
      </c>
      <c r="B60" s="75" t="s">
        <v>54</v>
      </c>
      <c r="C60" s="73">
        <v>0</v>
      </c>
      <c r="D60" s="73">
        <v>0</v>
      </c>
      <c r="E60" s="73">
        <v>0</v>
      </c>
      <c r="F60" s="73">
        <f>SUM(C60:E60)</f>
        <v>0</v>
      </c>
      <c r="G60" s="73">
        <v>0</v>
      </c>
      <c r="H60" s="73">
        <v>0</v>
      </c>
      <c r="I60" s="73">
        <v>0</v>
      </c>
      <c r="J60" s="73">
        <f>SUM(G60:I60)</f>
        <v>0</v>
      </c>
      <c r="K60" s="73">
        <f t="shared" si="2"/>
        <v>0</v>
      </c>
      <c r="L60" s="73">
        <f t="shared" si="3"/>
        <v>0</v>
      </c>
      <c r="M60" s="73">
        <f t="shared" si="4"/>
        <v>0</v>
      </c>
      <c r="N60" s="73">
        <f t="shared" si="5"/>
        <v>0</v>
      </c>
    </row>
    <row r="61" spans="1:14" x14ac:dyDescent="0.25">
      <c r="A61" s="71" t="s">
        <v>231</v>
      </c>
      <c r="B61" s="75" t="s">
        <v>55</v>
      </c>
      <c r="C61" s="73">
        <v>465279960</v>
      </c>
      <c r="D61" s="73">
        <v>0</v>
      </c>
      <c r="E61" s="73">
        <v>0</v>
      </c>
      <c r="F61" s="73">
        <f>SUM(C61:E61)</f>
        <v>465279960</v>
      </c>
      <c r="G61" s="73">
        <v>0</v>
      </c>
      <c r="H61" s="73">
        <v>0</v>
      </c>
      <c r="I61" s="73">
        <v>0</v>
      </c>
      <c r="J61" s="73">
        <f>SUM(G61:I61)</f>
        <v>0</v>
      </c>
      <c r="K61" s="73">
        <f t="shared" si="2"/>
        <v>465279960</v>
      </c>
      <c r="L61" s="73">
        <f t="shared" si="3"/>
        <v>0</v>
      </c>
      <c r="M61" s="73">
        <f t="shared" si="4"/>
        <v>0</v>
      </c>
      <c r="N61" s="73">
        <f t="shared" si="5"/>
        <v>465279960</v>
      </c>
    </row>
    <row r="62" spans="1:14" x14ac:dyDescent="0.25">
      <c r="A62" s="71" t="s">
        <v>232</v>
      </c>
      <c r="B62" s="75" t="s">
        <v>56</v>
      </c>
      <c r="C62" s="73">
        <v>2000000</v>
      </c>
      <c r="D62" s="73">
        <v>0</v>
      </c>
      <c r="E62" s="73">
        <v>0</v>
      </c>
      <c r="F62" s="73">
        <f>SUM(C62:E62)</f>
        <v>2000000</v>
      </c>
      <c r="G62" s="73">
        <v>0</v>
      </c>
      <c r="H62" s="73">
        <v>0</v>
      </c>
      <c r="I62" s="73">
        <v>0</v>
      </c>
      <c r="J62" s="73">
        <f>SUM(G62:I62)</f>
        <v>0</v>
      </c>
      <c r="K62" s="73">
        <f t="shared" si="2"/>
        <v>2000000</v>
      </c>
      <c r="L62" s="73">
        <f t="shared" si="3"/>
        <v>0</v>
      </c>
      <c r="M62" s="73">
        <f t="shared" si="4"/>
        <v>0</v>
      </c>
      <c r="N62" s="73">
        <f t="shared" si="5"/>
        <v>2000000</v>
      </c>
    </row>
    <row r="63" spans="1:14" x14ac:dyDescent="0.25">
      <c r="A63" s="71" t="s">
        <v>233</v>
      </c>
      <c r="B63" s="75" t="s">
        <v>57</v>
      </c>
      <c r="C63" s="73">
        <v>0</v>
      </c>
      <c r="D63" s="73">
        <v>0</v>
      </c>
      <c r="E63" s="73">
        <v>0</v>
      </c>
      <c r="F63" s="73">
        <f>SUM(C63:E63)</f>
        <v>0</v>
      </c>
      <c r="G63" s="73">
        <v>0</v>
      </c>
      <c r="H63" s="73">
        <v>0</v>
      </c>
      <c r="I63" s="73">
        <v>0</v>
      </c>
      <c r="J63" s="73">
        <f>SUM(G63:I63)</f>
        <v>0</v>
      </c>
      <c r="K63" s="73">
        <f t="shared" si="2"/>
        <v>0</v>
      </c>
      <c r="L63" s="73">
        <f t="shared" si="3"/>
        <v>0</v>
      </c>
      <c r="M63" s="73">
        <f t="shared" si="4"/>
        <v>0</v>
      </c>
      <c r="N63" s="73">
        <f t="shared" si="5"/>
        <v>0</v>
      </c>
    </row>
    <row r="64" spans="1:14" x14ac:dyDescent="0.25">
      <c r="A64" s="71" t="s">
        <v>234</v>
      </c>
      <c r="B64" s="75" t="s">
        <v>58</v>
      </c>
      <c r="C64" s="73">
        <v>0</v>
      </c>
      <c r="D64" s="73">
        <v>0</v>
      </c>
      <c r="E64" s="73">
        <v>0</v>
      </c>
      <c r="F64" s="73">
        <f>SUM(C64:E64)</f>
        <v>0</v>
      </c>
      <c r="G64" s="73">
        <v>0</v>
      </c>
      <c r="H64" s="73">
        <v>0</v>
      </c>
      <c r="I64" s="73">
        <v>0</v>
      </c>
      <c r="J64" s="73">
        <f>SUM(G64:I64)</f>
        <v>0</v>
      </c>
      <c r="K64" s="73">
        <f t="shared" si="2"/>
        <v>0</v>
      </c>
      <c r="L64" s="73">
        <f t="shared" si="3"/>
        <v>0</v>
      </c>
      <c r="M64" s="73">
        <f t="shared" si="4"/>
        <v>0</v>
      </c>
      <c r="N64" s="73">
        <f t="shared" si="5"/>
        <v>0</v>
      </c>
    </row>
    <row r="65" spans="1:14" x14ac:dyDescent="0.25">
      <c r="A65" s="72" t="s">
        <v>235</v>
      </c>
      <c r="B65" s="42" t="s">
        <v>181</v>
      </c>
      <c r="C65" s="76">
        <f>SUM(C60:C64)</f>
        <v>467279960</v>
      </c>
      <c r="D65" s="76">
        <f t="shared" ref="D65:N65" si="19">SUM(D60:D64)</f>
        <v>0</v>
      </c>
      <c r="E65" s="76">
        <f t="shared" si="19"/>
        <v>0</v>
      </c>
      <c r="F65" s="76">
        <f t="shared" si="19"/>
        <v>467279960</v>
      </c>
      <c r="G65" s="76">
        <f t="shared" si="19"/>
        <v>0</v>
      </c>
      <c r="H65" s="76">
        <f t="shared" si="19"/>
        <v>0</v>
      </c>
      <c r="I65" s="76">
        <f t="shared" si="19"/>
        <v>0</v>
      </c>
      <c r="J65" s="76">
        <f t="shared" si="19"/>
        <v>0</v>
      </c>
      <c r="K65" s="76">
        <f t="shared" si="19"/>
        <v>467279960</v>
      </c>
      <c r="L65" s="76">
        <f t="shared" si="19"/>
        <v>0</v>
      </c>
      <c r="M65" s="76">
        <f t="shared" si="19"/>
        <v>0</v>
      </c>
      <c r="N65" s="76">
        <f t="shared" si="19"/>
        <v>467279960</v>
      </c>
    </row>
    <row r="66" spans="1:14" ht="31.5" x14ac:dyDescent="0.25">
      <c r="A66" s="71" t="s">
        <v>236</v>
      </c>
      <c r="B66" s="75" t="s">
        <v>182</v>
      </c>
      <c r="C66" s="73">
        <v>0</v>
      </c>
      <c r="D66" s="73">
        <v>0</v>
      </c>
      <c r="E66" s="73">
        <v>0</v>
      </c>
      <c r="F66" s="73">
        <f>SUM(C66:E66)</f>
        <v>0</v>
      </c>
      <c r="G66" s="73">
        <v>0</v>
      </c>
      <c r="H66" s="73">
        <v>0</v>
      </c>
      <c r="I66" s="73">
        <v>0</v>
      </c>
      <c r="J66" s="73">
        <f>SUM(G66:I66)</f>
        <v>0</v>
      </c>
      <c r="K66" s="73">
        <f t="shared" si="2"/>
        <v>0</v>
      </c>
      <c r="L66" s="73">
        <f t="shared" si="3"/>
        <v>0</v>
      </c>
      <c r="M66" s="73">
        <f t="shared" si="4"/>
        <v>0</v>
      </c>
      <c r="N66" s="73">
        <f t="shared" si="5"/>
        <v>0</v>
      </c>
    </row>
    <row r="67" spans="1:14" ht="31.5" x14ac:dyDescent="0.25">
      <c r="A67" s="71" t="s">
        <v>237</v>
      </c>
      <c r="B67" s="75" t="s">
        <v>183</v>
      </c>
      <c r="C67" s="73">
        <v>0</v>
      </c>
      <c r="D67" s="73">
        <v>0</v>
      </c>
      <c r="E67" s="73">
        <v>0</v>
      </c>
      <c r="F67" s="73">
        <f>SUM(C67:E67)</f>
        <v>0</v>
      </c>
      <c r="G67" s="73">
        <v>0</v>
      </c>
      <c r="H67" s="73">
        <v>0</v>
      </c>
      <c r="I67" s="73">
        <v>0</v>
      </c>
      <c r="J67" s="73">
        <f>SUM(G67:I67)</f>
        <v>0</v>
      </c>
      <c r="K67" s="73">
        <f t="shared" si="2"/>
        <v>0</v>
      </c>
      <c r="L67" s="73">
        <f t="shared" si="3"/>
        <v>0</v>
      </c>
      <c r="M67" s="73">
        <f t="shared" si="4"/>
        <v>0</v>
      </c>
      <c r="N67" s="73">
        <f t="shared" si="5"/>
        <v>0</v>
      </c>
    </row>
    <row r="68" spans="1:14" ht="31.5" x14ac:dyDescent="0.25">
      <c r="A68" s="71" t="s">
        <v>238</v>
      </c>
      <c r="B68" s="75" t="s">
        <v>184</v>
      </c>
      <c r="C68" s="73">
        <v>0</v>
      </c>
      <c r="D68" s="73">
        <v>0</v>
      </c>
      <c r="E68" s="73">
        <v>0</v>
      </c>
      <c r="F68" s="73">
        <f>SUM(C68:E68)</f>
        <v>0</v>
      </c>
      <c r="G68" s="73">
        <v>0</v>
      </c>
      <c r="H68" s="73">
        <v>0</v>
      </c>
      <c r="I68" s="73">
        <v>0</v>
      </c>
      <c r="J68" s="73">
        <f>SUM(G68:I68)</f>
        <v>0</v>
      </c>
      <c r="K68" s="73">
        <f t="shared" si="2"/>
        <v>0</v>
      </c>
      <c r="L68" s="73">
        <f t="shared" si="3"/>
        <v>0</v>
      </c>
      <c r="M68" s="73">
        <f t="shared" si="4"/>
        <v>0</v>
      </c>
      <c r="N68" s="73">
        <f t="shared" si="5"/>
        <v>0</v>
      </c>
    </row>
    <row r="69" spans="1:14" ht="31.5" x14ac:dyDescent="0.25">
      <c r="A69" s="71" t="s">
        <v>239</v>
      </c>
      <c r="B69" s="75" t="s">
        <v>185</v>
      </c>
      <c r="C69" s="73">
        <v>0</v>
      </c>
      <c r="D69" s="73">
        <v>79680000</v>
      </c>
      <c r="E69" s="73">
        <v>0</v>
      </c>
      <c r="F69" s="73">
        <f>SUM(C69:E69)</f>
        <v>79680000</v>
      </c>
      <c r="G69" s="73">
        <v>0</v>
      </c>
      <c r="H69" s="73">
        <v>0</v>
      </c>
      <c r="I69" s="73">
        <v>0</v>
      </c>
      <c r="J69" s="73">
        <f>SUM(G69:I69)</f>
        <v>0</v>
      </c>
      <c r="K69" s="73">
        <f t="shared" si="2"/>
        <v>0</v>
      </c>
      <c r="L69" s="73">
        <f t="shared" si="3"/>
        <v>79680000</v>
      </c>
      <c r="M69" s="73">
        <f t="shared" si="4"/>
        <v>0</v>
      </c>
      <c r="N69" s="73">
        <f t="shared" si="5"/>
        <v>79680000</v>
      </c>
    </row>
    <row r="70" spans="1:14" x14ac:dyDescent="0.25">
      <c r="A70" s="71" t="s">
        <v>240</v>
      </c>
      <c r="B70" s="75" t="s">
        <v>59</v>
      </c>
      <c r="C70" s="73">
        <v>0</v>
      </c>
      <c r="D70" s="73">
        <v>0</v>
      </c>
      <c r="E70" s="73">
        <v>0</v>
      </c>
      <c r="F70" s="73">
        <f>SUM(C70:E70)</f>
        <v>0</v>
      </c>
      <c r="G70" s="73">
        <v>0</v>
      </c>
      <c r="H70" s="73">
        <v>0</v>
      </c>
      <c r="I70" s="73">
        <v>0</v>
      </c>
      <c r="J70" s="73">
        <f>SUM(G70:I70)</f>
        <v>0</v>
      </c>
      <c r="K70" s="73">
        <f t="shared" si="2"/>
        <v>0</v>
      </c>
      <c r="L70" s="73">
        <f t="shared" si="3"/>
        <v>0</v>
      </c>
      <c r="M70" s="73">
        <f t="shared" si="4"/>
        <v>0</v>
      </c>
      <c r="N70" s="73">
        <f t="shared" si="5"/>
        <v>0</v>
      </c>
    </row>
    <row r="71" spans="1:14" x14ac:dyDescent="0.25">
      <c r="A71" s="72" t="s">
        <v>241</v>
      </c>
      <c r="B71" s="42" t="s">
        <v>186</v>
      </c>
      <c r="C71" s="76">
        <f>SUM(C66:C70)</f>
        <v>0</v>
      </c>
      <c r="D71" s="76">
        <f t="shared" ref="D71:N71" si="20">SUM(D66:D70)</f>
        <v>79680000</v>
      </c>
      <c r="E71" s="76">
        <f t="shared" si="20"/>
        <v>0</v>
      </c>
      <c r="F71" s="76">
        <f t="shared" si="20"/>
        <v>79680000</v>
      </c>
      <c r="G71" s="76">
        <f t="shared" si="20"/>
        <v>0</v>
      </c>
      <c r="H71" s="76">
        <f t="shared" si="20"/>
        <v>0</v>
      </c>
      <c r="I71" s="76">
        <f t="shared" si="20"/>
        <v>0</v>
      </c>
      <c r="J71" s="76">
        <f t="shared" si="20"/>
        <v>0</v>
      </c>
      <c r="K71" s="76">
        <f t="shared" si="20"/>
        <v>0</v>
      </c>
      <c r="L71" s="76">
        <f t="shared" si="20"/>
        <v>79680000</v>
      </c>
      <c r="M71" s="76">
        <f t="shared" si="20"/>
        <v>0</v>
      </c>
      <c r="N71" s="76">
        <f t="shared" si="20"/>
        <v>79680000</v>
      </c>
    </row>
    <row r="72" spans="1:14" ht="31.5" x14ac:dyDescent="0.25">
      <c r="A72" s="71" t="s">
        <v>242</v>
      </c>
      <c r="B72" s="75" t="s">
        <v>60</v>
      </c>
      <c r="C72" s="73">
        <v>0</v>
      </c>
      <c r="D72" s="73">
        <v>0</v>
      </c>
      <c r="E72" s="73">
        <v>0</v>
      </c>
      <c r="F72" s="73">
        <f>SUM(C72:E72)</f>
        <v>0</v>
      </c>
      <c r="G72" s="73">
        <v>0</v>
      </c>
      <c r="H72" s="73">
        <v>0</v>
      </c>
      <c r="I72" s="73">
        <v>0</v>
      </c>
      <c r="J72" s="73">
        <f>SUM(G72:I72)</f>
        <v>0</v>
      </c>
      <c r="K72" s="73">
        <f t="shared" si="2"/>
        <v>0</v>
      </c>
      <c r="L72" s="73">
        <f t="shared" si="3"/>
        <v>0</v>
      </c>
      <c r="M72" s="73">
        <f t="shared" si="4"/>
        <v>0</v>
      </c>
      <c r="N72" s="73">
        <f t="shared" si="5"/>
        <v>0</v>
      </c>
    </row>
    <row r="73" spans="1:14" ht="31.5" x14ac:dyDescent="0.25">
      <c r="A73" s="71" t="s">
        <v>243</v>
      </c>
      <c r="B73" s="75" t="s">
        <v>187</v>
      </c>
      <c r="C73" s="73">
        <v>0</v>
      </c>
      <c r="D73" s="73">
        <v>0</v>
      </c>
      <c r="E73" s="73">
        <v>0</v>
      </c>
      <c r="F73" s="73">
        <f>SUM(C73:E73)</f>
        <v>0</v>
      </c>
      <c r="G73" s="73">
        <v>0</v>
      </c>
      <c r="H73" s="73">
        <v>0</v>
      </c>
      <c r="I73" s="73">
        <v>0</v>
      </c>
      <c r="J73" s="73">
        <f>SUM(G73:I73)</f>
        <v>0</v>
      </c>
      <c r="K73" s="73">
        <f t="shared" si="2"/>
        <v>0</v>
      </c>
      <c r="L73" s="73">
        <f t="shared" si="3"/>
        <v>0</v>
      </c>
      <c r="M73" s="73">
        <f t="shared" si="4"/>
        <v>0</v>
      </c>
      <c r="N73" s="73">
        <f t="shared" si="5"/>
        <v>0</v>
      </c>
    </row>
    <row r="74" spans="1:14" ht="31.5" x14ac:dyDescent="0.25">
      <c r="A74" s="71" t="s">
        <v>244</v>
      </c>
      <c r="B74" s="75" t="s">
        <v>188</v>
      </c>
      <c r="C74" s="73">
        <v>0</v>
      </c>
      <c r="D74" s="73">
        <v>0</v>
      </c>
      <c r="E74" s="73">
        <v>0</v>
      </c>
      <c r="F74" s="73">
        <f>SUM(C74:E74)</f>
        <v>0</v>
      </c>
      <c r="G74" s="73">
        <v>0</v>
      </c>
      <c r="H74" s="73">
        <v>0</v>
      </c>
      <c r="I74" s="73">
        <v>0</v>
      </c>
      <c r="J74" s="73">
        <f>SUM(G74:I74)</f>
        <v>0</v>
      </c>
      <c r="K74" s="73">
        <f t="shared" si="2"/>
        <v>0</v>
      </c>
      <c r="L74" s="73">
        <f t="shared" si="3"/>
        <v>0</v>
      </c>
      <c r="M74" s="73">
        <f t="shared" si="4"/>
        <v>0</v>
      </c>
      <c r="N74" s="73">
        <f t="shared" si="5"/>
        <v>0</v>
      </c>
    </row>
    <row r="75" spans="1:14" ht="31.5" x14ac:dyDescent="0.25">
      <c r="A75" s="71" t="s">
        <v>245</v>
      </c>
      <c r="B75" s="75" t="s">
        <v>61</v>
      </c>
      <c r="C75" s="73">
        <v>3200000</v>
      </c>
      <c r="D75" s="73">
        <v>15000000</v>
      </c>
      <c r="E75" s="73">
        <v>0</v>
      </c>
      <c r="F75" s="73">
        <f>SUM(C75:E75)</f>
        <v>18200000</v>
      </c>
      <c r="G75" s="73">
        <v>0</v>
      </c>
      <c r="H75" s="73">
        <v>0</v>
      </c>
      <c r="I75" s="73">
        <v>0</v>
      </c>
      <c r="J75" s="73">
        <f>SUM(G75:I75)</f>
        <v>0</v>
      </c>
      <c r="K75" s="73">
        <f t="shared" si="2"/>
        <v>3200000</v>
      </c>
      <c r="L75" s="73">
        <f t="shared" si="3"/>
        <v>15000000</v>
      </c>
      <c r="M75" s="73">
        <f t="shared" si="4"/>
        <v>0</v>
      </c>
      <c r="N75" s="73">
        <f t="shared" si="5"/>
        <v>18200000</v>
      </c>
    </row>
    <row r="76" spans="1:14" x14ac:dyDescent="0.25">
      <c r="A76" s="71" t="s">
        <v>246</v>
      </c>
      <c r="B76" s="75" t="s">
        <v>62</v>
      </c>
      <c r="C76" s="73">
        <v>0</v>
      </c>
      <c r="D76" s="73">
        <v>0</v>
      </c>
      <c r="E76" s="73">
        <v>0</v>
      </c>
      <c r="F76" s="73">
        <f>SUM(C76:E76)</f>
        <v>0</v>
      </c>
      <c r="G76" s="73">
        <v>0</v>
      </c>
      <c r="H76" s="73">
        <v>0</v>
      </c>
      <c r="I76" s="73">
        <v>0</v>
      </c>
      <c r="J76" s="73">
        <f>SUM(G76:I76)</f>
        <v>0</v>
      </c>
      <c r="K76" s="73">
        <f t="shared" ref="K76:K87" si="21">C76+G76</f>
        <v>0</v>
      </c>
      <c r="L76" s="73">
        <f t="shared" ref="L76:L87" si="22">D76+H76</f>
        <v>0</v>
      </c>
      <c r="M76" s="73">
        <f t="shared" ref="M76:M87" si="23">E76+I76</f>
        <v>0</v>
      </c>
      <c r="N76" s="73">
        <f t="shared" ref="N76:N87" si="24">SUM(K76:M76)</f>
        <v>0</v>
      </c>
    </row>
    <row r="77" spans="1:14" x14ac:dyDescent="0.25">
      <c r="A77" s="72" t="s">
        <v>247</v>
      </c>
      <c r="B77" s="42" t="s">
        <v>189</v>
      </c>
      <c r="C77" s="76">
        <f>SUM(C72:C76)</f>
        <v>3200000</v>
      </c>
      <c r="D77" s="76">
        <f t="shared" ref="D77:N77" si="25">SUM(D72:D76)</f>
        <v>15000000</v>
      </c>
      <c r="E77" s="76">
        <f t="shared" si="25"/>
        <v>0</v>
      </c>
      <c r="F77" s="76">
        <f t="shared" si="25"/>
        <v>18200000</v>
      </c>
      <c r="G77" s="76">
        <f t="shared" si="25"/>
        <v>0</v>
      </c>
      <c r="H77" s="76">
        <f t="shared" si="25"/>
        <v>0</v>
      </c>
      <c r="I77" s="76">
        <f t="shared" si="25"/>
        <v>0</v>
      </c>
      <c r="J77" s="76">
        <f t="shared" si="25"/>
        <v>0</v>
      </c>
      <c r="K77" s="76">
        <f t="shared" si="25"/>
        <v>3200000</v>
      </c>
      <c r="L77" s="76">
        <f t="shared" si="25"/>
        <v>15000000</v>
      </c>
      <c r="M77" s="76">
        <f t="shared" si="25"/>
        <v>0</v>
      </c>
      <c r="N77" s="76">
        <f t="shared" si="25"/>
        <v>18200000</v>
      </c>
    </row>
    <row r="78" spans="1:14" x14ac:dyDescent="0.25">
      <c r="A78" s="72" t="s">
        <v>248</v>
      </c>
      <c r="B78" s="42" t="s">
        <v>190</v>
      </c>
      <c r="C78" s="76">
        <f>C23+C29+C43+C59+C65+C71+C77</f>
        <v>6765884938</v>
      </c>
      <c r="D78" s="76">
        <f t="shared" ref="D78:N78" si="26">D23+D29+D43+D59+D65+D71+D77</f>
        <v>130067908</v>
      </c>
      <c r="E78" s="76">
        <f t="shared" si="26"/>
        <v>0</v>
      </c>
      <c r="F78" s="76">
        <f t="shared" si="26"/>
        <v>6895952846</v>
      </c>
      <c r="G78" s="76">
        <f t="shared" si="26"/>
        <v>0</v>
      </c>
      <c r="H78" s="76">
        <f t="shared" si="26"/>
        <v>0</v>
      </c>
      <c r="I78" s="76">
        <f t="shared" si="26"/>
        <v>0</v>
      </c>
      <c r="J78" s="76">
        <f t="shared" si="26"/>
        <v>0</v>
      </c>
      <c r="K78" s="76">
        <f t="shared" si="26"/>
        <v>6765884938</v>
      </c>
      <c r="L78" s="76">
        <f t="shared" si="26"/>
        <v>130067908</v>
      </c>
      <c r="M78" s="76">
        <f t="shared" si="26"/>
        <v>0</v>
      </c>
      <c r="N78" s="76">
        <f t="shared" si="26"/>
        <v>6895952846</v>
      </c>
    </row>
    <row r="79" spans="1:14" x14ac:dyDescent="0.25">
      <c r="A79" s="72" t="s">
        <v>249</v>
      </c>
      <c r="B79" s="23" t="s">
        <v>259</v>
      </c>
      <c r="C79" s="78">
        <v>1848362288</v>
      </c>
      <c r="D79" s="78">
        <v>0</v>
      </c>
      <c r="E79" s="78">
        <v>0</v>
      </c>
      <c r="F79" s="78">
        <f>SUM(C79:E79)</f>
        <v>1848362288</v>
      </c>
      <c r="G79" s="78">
        <v>-241008537</v>
      </c>
      <c r="H79" s="78">
        <v>0</v>
      </c>
      <c r="I79" s="78">
        <v>0</v>
      </c>
      <c r="J79" s="78">
        <f>SUM(G79:I79)</f>
        <v>-241008537</v>
      </c>
      <c r="K79" s="76">
        <f t="shared" si="21"/>
        <v>1607353751</v>
      </c>
      <c r="L79" s="76">
        <f t="shared" si="22"/>
        <v>0</v>
      </c>
      <c r="M79" s="76">
        <f t="shared" si="23"/>
        <v>0</v>
      </c>
      <c r="N79" s="76">
        <f t="shared" si="24"/>
        <v>1607353751</v>
      </c>
    </row>
    <row r="80" spans="1:14" x14ac:dyDescent="0.25">
      <c r="A80" s="72" t="s">
        <v>250</v>
      </c>
      <c r="B80" s="23" t="s">
        <v>260</v>
      </c>
      <c r="C80" s="78">
        <f>SUM(C78:C79)</f>
        <v>8614247226</v>
      </c>
      <c r="D80" s="78">
        <f t="shared" ref="D80:N80" si="27">SUM(D78:D79)</f>
        <v>130067908</v>
      </c>
      <c r="E80" s="78">
        <f t="shared" si="27"/>
        <v>0</v>
      </c>
      <c r="F80" s="78">
        <f t="shared" si="27"/>
        <v>8744315134</v>
      </c>
      <c r="G80" s="78">
        <f t="shared" si="27"/>
        <v>-241008537</v>
      </c>
      <c r="H80" s="78">
        <f t="shared" si="27"/>
        <v>0</v>
      </c>
      <c r="I80" s="78">
        <f t="shared" si="27"/>
        <v>0</v>
      </c>
      <c r="J80" s="78">
        <f t="shared" si="27"/>
        <v>-241008537</v>
      </c>
      <c r="K80" s="78">
        <f t="shared" si="27"/>
        <v>8373238689</v>
      </c>
      <c r="L80" s="78">
        <f t="shared" si="27"/>
        <v>130067908</v>
      </c>
      <c r="M80" s="78">
        <f t="shared" si="27"/>
        <v>0</v>
      </c>
      <c r="N80" s="78">
        <f t="shared" si="27"/>
        <v>8503306597</v>
      </c>
    </row>
    <row r="81" spans="1:14" x14ac:dyDescent="0.25">
      <c r="A81" s="71" t="s">
        <v>251</v>
      </c>
      <c r="B81" s="75" t="s">
        <v>262</v>
      </c>
      <c r="C81" s="50">
        <f>'6'!C258</f>
        <v>110011660</v>
      </c>
      <c r="D81" s="50">
        <f>'6'!D258</f>
        <v>0</v>
      </c>
      <c r="E81" s="50">
        <f>'6'!E258</f>
        <v>0</v>
      </c>
      <c r="F81" s="1">
        <f t="shared" ref="F81:F87" si="28">SUM(C81:E81)</f>
        <v>110011660</v>
      </c>
      <c r="G81" s="50">
        <f>'6'!G258</f>
        <v>71212125</v>
      </c>
      <c r="H81" s="50">
        <f>'6'!H258</f>
        <v>0</v>
      </c>
      <c r="I81" s="50">
        <f>'6'!I258</f>
        <v>0</v>
      </c>
      <c r="J81" s="1">
        <f t="shared" ref="J81:J87" si="29">SUM(G81:I81)</f>
        <v>71212125</v>
      </c>
      <c r="K81" s="73">
        <f t="shared" si="21"/>
        <v>181223785</v>
      </c>
      <c r="L81" s="73">
        <f t="shared" si="22"/>
        <v>0</v>
      </c>
      <c r="M81" s="73">
        <f t="shared" si="23"/>
        <v>0</v>
      </c>
      <c r="N81" s="73">
        <f t="shared" si="24"/>
        <v>181223785</v>
      </c>
    </row>
    <row r="82" spans="1:14" x14ac:dyDescent="0.25">
      <c r="A82" s="71" t="s">
        <v>252</v>
      </c>
      <c r="B82" s="75" t="s">
        <v>263</v>
      </c>
      <c r="C82" s="50">
        <f>'6'!C282</f>
        <v>0</v>
      </c>
      <c r="D82" s="50">
        <f>'6'!D282</f>
        <v>0</v>
      </c>
      <c r="E82" s="50">
        <f>'6'!E282</f>
        <v>0</v>
      </c>
      <c r="F82" s="1">
        <f t="shared" si="28"/>
        <v>0</v>
      </c>
      <c r="G82" s="50">
        <f>'6'!G282</f>
        <v>0</v>
      </c>
      <c r="H82" s="50">
        <f>'6'!H282</f>
        <v>0</v>
      </c>
      <c r="I82" s="50">
        <f>'6'!I282</f>
        <v>0</v>
      </c>
      <c r="J82" s="1">
        <f t="shared" si="29"/>
        <v>0</v>
      </c>
      <c r="K82" s="73">
        <f t="shared" si="21"/>
        <v>0</v>
      </c>
      <c r="L82" s="73">
        <f t="shared" si="22"/>
        <v>0</v>
      </c>
      <c r="M82" s="73">
        <f t="shared" si="23"/>
        <v>0</v>
      </c>
      <c r="N82" s="73">
        <f t="shared" si="24"/>
        <v>0</v>
      </c>
    </row>
    <row r="83" spans="1:14" x14ac:dyDescent="0.25">
      <c r="A83" s="71" t="s">
        <v>253</v>
      </c>
      <c r="B83" s="75" t="s">
        <v>264</v>
      </c>
      <c r="C83" s="50">
        <f>'6'!C260</f>
        <v>950000</v>
      </c>
      <c r="D83" s="50">
        <f>'6'!D260</f>
        <v>0</v>
      </c>
      <c r="E83" s="50">
        <f>'6'!E260</f>
        <v>0</v>
      </c>
      <c r="F83" s="1">
        <f t="shared" si="28"/>
        <v>950000</v>
      </c>
      <c r="G83" s="50">
        <f>'6'!G260</f>
        <v>0</v>
      </c>
      <c r="H83" s="50">
        <f>'6'!H260</f>
        <v>0</v>
      </c>
      <c r="I83" s="50">
        <f>'6'!I260</f>
        <v>0</v>
      </c>
      <c r="J83" s="1">
        <f t="shared" si="29"/>
        <v>0</v>
      </c>
      <c r="K83" s="73">
        <f t="shared" si="21"/>
        <v>950000</v>
      </c>
      <c r="L83" s="73">
        <f t="shared" si="22"/>
        <v>0</v>
      </c>
      <c r="M83" s="73">
        <f t="shared" si="23"/>
        <v>0</v>
      </c>
      <c r="N83" s="73">
        <f t="shared" si="24"/>
        <v>950000</v>
      </c>
    </row>
    <row r="84" spans="1:14" x14ac:dyDescent="0.25">
      <c r="A84" s="71" t="s">
        <v>254</v>
      </c>
      <c r="B84" s="75" t="s">
        <v>265</v>
      </c>
      <c r="C84" s="50">
        <f>'6'!C276</f>
        <v>259225498</v>
      </c>
      <c r="D84" s="50">
        <f>'6'!D276</f>
        <v>0</v>
      </c>
      <c r="E84" s="50">
        <f>'6'!E276</f>
        <v>0</v>
      </c>
      <c r="F84" s="1">
        <f t="shared" si="28"/>
        <v>259225498</v>
      </c>
      <c r="G84" s="50">
        <f>'6'!G276</f>
        <v>1291757</v>
      </c>
      <c r="H84" s="50">
        <f>'6'!H276</f>
        <v>0</v>
      </c>
      <c r="I84" s="50">
        <f>'6'!I276</f>
        <v>0</v>
      </c>
      <c r="J84" s="1">
        <f t="shared" si="29"/>
        <v>1291757</v>
      </c>
      <c r="K84" s="73">
        <f t="shared" si="21"/>
        <v>260517255</v>
      </c>
      <c r="L84" s="73">
        <f t="shared" si="22"/>
        <v>0</v>
      </c>
      <c r="M84" s="73">
        <f t="shared" si="23"/>
        <v>0</v>
      </c>
      <c r="N84" s="73">
        <f t="shared" si="24"/>
        <v>260517255</v>
      </c>
    </row>
    <row r="85" spans="1:14" x14ac:dyDescent="0.25">
      <c r="A85" s="71" t="s">
        <v>255</v>
      </c>
      <c r="B85" s="75" t="s">
        <v>266</v>
      </c>
      <c r="C85" s="50">
        <f>'6'!C284</f>
        <v>0</v>
      </c>
      <c r="D85" s="50">
        <f>'6'!D284</f>
        <v>0</v>
      </c>
      <c r="E85" s="50">
        <f>'6'!E284</f>
        <v>0</v>
      </c>
      <c r="F85" s="1">
        <f t="shared" si="28"/>
        <v>0</v>
      </c>
      <c r="G85" s="50">
        <f>'6'!G284</f>
        <v>0</v>
      </c>
      <c r="H85" s="50">
        <f>'6'!H284</f>
        <v>0</v>
      </c>
      <c r="I85" s="50">
        <f>'6'!I284</f>
        <v>0</v>
      </c>
      <c r="J85" s="1">
        <f t="shared" si="29"/>
        <v>0</v>
      </c>
      <c r="K85" s="73">
        <f t="shared" si="21"/>
        <v>0</v>
      </c>
      <c r="L85" s="73">
        <f t="shared" si="22"/>
        <v>0</v>
      </c>
      <c r="M85" s="73">
        <f t="shared" si="23"/>
        <v>0</v>
      </c>
      <c r="N85" s="73">
        <f t="shared" si="24"/>
        <v>0</v>
      </c>
    </row>
    <row r="86" spans="1:14" x14ac:dyDescent="0.25">
      <c r="A86" s="71" t="s">
        <v>256</v>
      </c>
      <c r="B86" s="75" t="s">
        <v>267</v>
      </c>
      <c r="C86" s="50">
        <f>'6'!C278</f>
        <v>0</v>
      </c>
      <c r="D86" s="50">
        <f>'6'!D278</f>
        <v>0</v>
      </c>
      <c r="E86" s="50">
        <f>'6'!E278</f>
        <v>0</v>
      </c>
      <c r="F86" s="1">
        <f t="shared" si="28"/>
        <v>0</v>
      </c>
      <c r="G86" s="50">
        <f>'6'!G278</f>
        <v>0</v>
      </c>
      <c r="H86" s="50">
        <f>'6'!H278</f>
        <v>0</v>
      </c>
      <c r="I86" s="50">
        <f>'6'!I278</f>
        <v>0</v>
      </c>
      <c r="J86" s="1">
        <f t="shared" si="29"/>
        <v>0</v>
      </c>
      <c r="K86" s="73">
        <f t="shared" si="21"/>
        <v>0</v>
      </c>
      <c r="L86" s="73">
        <f t="shared" si="22"/>
        <v>0</v>
      </c>
      <c r="M86" s="73">
        <f t="shared" si="23"/>
        <v>0</v>
      </c>
      <c r="N86" s="73">
        <f t="shared" si="24"/>
        <v>0</v>
      </c>
    </row>
    <row r="87" spans="1:14" x14ac:dyDescent="0.25">
      <c r="A87" s="71" t="s">
        <v>257</v>
      </c>
      <c r="B87" s="75" t="s">
        <v>268</v>
      </c>
      <c r="C87" s="50">
        <f>'6'!C286</f>
        <v>1000020</v>
      </c>
      <c r="D87" s="50">
        <f>'6'!D286</f>
        <v>0</v>
      </c>
      <c r="E87" s="50">
        <f>'6'!E286</f>
        <v>0</v>
      </c>
      <c r="F87" s="1">
        <f t="shared" si="28"/>
        <v>1000020</v>
      </c>
      <c r="G87" s="50">
        <f>'6'!G286</f>
        <v>0</v>
      </c>
      <c r="H87" s="50">
        <f>'6'!H286</f>
        <v>0</v>
      </c>
      <c r="I87" s="50">
        <f>'6'!I286</f>
        <v>0</v>
      </c>
      <c r="J87" s="1">
        <f t="shared" si="29"/>
        <v>0</v>
      </c>
      <c r="K87" s="73">
        <f t="shared" si="21"/>
        <v>1000020</v>
      </c>
      <c r="L87" s="73">
        <f t="shared" si="22"/>
        <v>0</v>
      </c>
      <c r="M87" s="73">
        <f t="shared" si="23"/>
        <v>0</v>
      </c>
      <c r="N87" s="73">
        <f t="shared" si="24"/>
        <v>1000020</v>
      </c>
    </row>
    <row r="88" spans="1:14" ht="31.5" x14ac:dyDescent="0.25">
      <c r="A88" s="72" t="s">
        <v>258</v>
      </c>
      <c r="B88" s="23" t="s">
        <v>269</v>
      </c>
      <c r="C88" s="78">
        <f>SUM(C81:C87)</f>
        <v>371187178</v>
      </c>
      <c r="D88" s="78">
        <f t="shared" ref="D88:N88" si="30">SUM(D81:D87)</f>
        <v>0</v>
      </c>
      <c r="E88" s="78">
        <f t="shared" si="30"/>
        <v>0</v>
      </c>
      <c r="F88" s="78">
        <f t="shared" si="30"/>
        <v>371187178</v>
      </c>
      <c r="G88" s="78">
        <f t="shared" si="30"/>
        <v>72503882</v>
      </c>
      <c r="H88" s="78">
        <f t="shared" si="30"/>
        <v>0</v>
      </c>
      <c r="I88" s="78">
        <f t="shared" si="30"/>
        <v>0</v>
      </c>
      <c r="J88" s="78">
        <f t="shared" si="30"/>
        <v>72503882</v>
      </c>
      <c r="K88" s="78">
        <f t="shared" si="30"/>
        <v>443691060</v>
      </c>
      <c r="L88" s="78">
        <f t="shared" si="30"/>
        <v>0</v>
      </c>
      <c r="M88" s="78">
        <f t="shared" si="30"/>
        <v>0</v>
      </c>
      <c r="N88" s="78">
        <f t="shared" si="30"/>
        <v>443691060</v>
      </c>
    </row>
    <row r="89" spans="1:14" x14ac:dyDescent="0.25">
      <c r="A89" s="72" t="s">
        <v>261</v>
      </c>
      <c r="B89" s="23" t="s">
        <v>309</v>
      </c>
      <c r="C89" s="78">
        <f>C80+C88</f>
        <v>8985434404</v>
      </c>
      <c r="D89" s="78">
        <f t="shared" ref="D89:N89" si="31">D80+D88</f>
        <v>130067908</v>
      </c>
      <c r="E89" s="78">
        <f t="shared" si="31"/>
        <v>0</v>
      </c>
      <c r="F89" s="78">
        <f t="shared" si="31"/>
        <v>9115502312</v>
      </c>
      <c r="G89" s="78">
        <f t="shared" si="31"/>
        <v>-168504655</v>
      </c>
      <c r="H89" s="78">
        <f t="shared" si="31"/>
        <v>0</v>
      </c>
      <c r="I89" s="78">
        <f t="shared" si="31"/>
        <v>0</v>
      </c>
      <c r="J89" s="78">
        <f t="shared" si="31"/>
        <v>-168504655</v>
      </c>
      <c r="K89" s="78">
        <f t="shared" si="31"/>
        <v>8816929749</v>
      </c>
      <c r="L89" s="78">
        <f t="shared" si="31"/>
        <v>130067908</v>
      </c>
      <c r="M89" s="78">
        <f t="shared" si="31"/>
        <v>0</v>
      </c>
      <c r="N89" s="78">
        <f t="shared" si="31"/>
        <v>8946997657</v>
      </c>
    </row>
  </sheetData>
  <mergeCells count="9">
    <mergeCell ref="G9:J9"/>
    <mergeCell ref="K9:N9"/>
    <mergeCell ref="A1:N1"/>
    <mergeCell ref="A4:N4"/>
    <mergeCell ref="A5:N5"/>
    <mergeCell ref="A6:N6"/>
    <mergeCell ref="A9:A10"/>
    <mergeCell ref="C9:F9"/>
    <mergeCell ref="A2:N2"/>
  </mergeCells>
  <phoneticPr fontId="1" type="noConversion"/>
  <printOptions horizontalCentered="1"/>
  <pageMargins left="0.19685039370078741" right="0" top="0.98425196850393704" bottom="0.78740157480314965" header="0.51181102362204722" footer="0.51181102362204722"/>
  <pageSetup paperSize="9" scale="4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1:M57"/>
  <sheetViews>
    <sheetView zoomScale="78" zoomScaleNormal="78" workbookViewId="0">
      <selection sqref="A1:M1"/>
    </sheetView>
  </sheetViews>
  <sheetFormatPr defaultRowHeight="15.75" x14ac:dyDescent="0.25"/>
  <cols>
    <col min="1" max="1" width="64.42578125" style="178" customWidth="1"/>
    <col min="2" max="2" width="14.42578125" style="108" customWidth="1"/>
    <col min="3" max="3" width="14.28515625" style="108" bestFit="1" customWidth="1"/>
    <col min="4" max="4" width="11.5703125" style="108" customWidth="1"/>
    <col min="5" max="5" width="14.42578125" style="108" customWidth="1"/>
    <col min="6" max="6" width="13.28515625" style="108" bestFit="1" customWidth="1"/>
    <col min="7" max="7" width="9.140625" style="108"/>
    <col min="8" max="8" width="12.85546875" style="108" customWidth="1"/>
    <col min="9" max="9" width="14.140625" style="108" customWidth="1"/>
    <col min="10" max="10" width="15" style="108" customWidth="1"/>
    <col min="11" max="11" width="12.140625" style="108" customWidth="1"/>
    <col min="12" max="12" width="10.7109375" style="108" customWidth="1"/>
    <col min="13" max="13" width="15.28515625" style="108" customWidth="1"/>
    <col min="14" max="16384" width="9.140625" style="108"/>
  </cols>
  <sheetData>
    <row r="1" spans="1:13" x14ac:dyDescent="0.25">
      <c r="A1" s="198" t="s">
        <v>396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x14ac:dyDescent="0.25">
      <c r="A2" s="198" t="s">
        <v>384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x14ac:dyDescent="0.2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3" x14ac:dyDescent="0.25">
      <c r="A4" s="199" t="s">
        <v>11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3" x14ac:dyDescent="0.25">
      <c r="A5" s="199" t="s">
        <v>307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spans="1:13" x14ac:dyDescent="0.25">
      <c r="A6" s="163"/>
      <c r="B6" s="130"/>
    </row>
    <row r="7" spans="1:13" x14ac:dyDescent="0.25">
      <c r="A7" s="164"/>
      <c r="B7" s="114"/>
      <c r="C7" s="102"/>
      <c r="D7" s="102"/>
      <c r="E7" s="114"/>
      <c r="F7" s="102"/>
      <c r="G7" s="102"/>
      <c r="H7" s="102"/>
      <c r="I7" s="102"/>
      <c r="J7" s="102"/>
      <c r="K7" s="102"/>
      <c r="L7" s="114"/>
      <c r="M7" s="114" t="s">
        <v>294</v>
      </c>
    </row>
    <row r="8" spans="1:13" ht="15.75" customHeight="1" x14ac:dyDescent="0.25">
      <c r="A8" s="165" t="s">
        <v>13</v>
      </c>
      <c r="B8" s="195" t="s">
        <v>30</v>
      </c>
      <c r="C8" s="196"/>
      <c r="D8" s="196"/>
      <c r="E8" s="197"/>
      <c r="F8" s="195" t="s">
        <v>377</v>
      </c>
      <c r="G8" s="196"/>
      <c r="H8" s="196"/>
      <c r="I8" s="197"/>
      <c r="J8" s="195" t="s">
        <v>14</v>
      </c>
      <c r="K8" s="196"/>
      <c r="L8" s="196"/>
      <c r="M8" s="197"/>
    </row>
    <row r="9" spans="1:13" ht="31.5" x14ac:dyDescent="0.25">
      <c r="A9" s="165" t="s">
        <v>33</v>
      </c>
      <c r="B9" s="116" t="s">
        <v>31</v>
      </c>
      <c r="C9" s="103" t="s">
        <v>32</v>
      </c>
      <c r="D9" s="117" t="s">
        <v>143</v>
      </c>
      <c r="E9" s="103" t="s">
        <v>14</v>
      </c>
      <c r="F9" s="116" t="s">
        <v>31</v>
      </c>
      <c r="G9" s="103" t="s">
        <v>32</v>
      </c>
      <c r="H9" s="117" t="s">
        <v>143</v>
      </c>
      <c r="I9" s="103" t="s">
        <v>14</v>
      </c>
      <c r="J9" s="116" t="s">
        <v>31</v>
      </c>
      <c r="K9" s="103" t="s">
        <v>32</v>
      </c>
      <c r="L9" s="117" t="s">
        <v>143</v>
      </c>
      <c r="M9" s="103" t="s">
        <v>14</v>
      </c>
    </row>
    <row r="10" spans="1:13" x14ac:dyDescent="0.25">
      <c r="A10" s="166" t="s">
        <v>67</v>
      </c>
      <c r="B10" s="167">
        <v>2033877161</v>
      </c>
      <c r="C10" s="167">
        <f>'3'!D21</f>
        <v>0</v>
      </c>
      <c r="D10" s="167">
        <f>'3'!E21</f>
        <v>0</v>
      </c>
      <c r="E10" s="168">
        <f>SUM(B10:D10)</f>
        <v>2033877161</v>
      </c>
      <c r="F10" s="167">
        <v>26063325</v>
      </c>
      <c r="G10" s="167">
        <f>'3'!H21</f>
        <v>0</v>
      </c>
      <c r="H10" s="167">
        <f>'3'!I21</f>
        <v>0</v>
      </c>
      <c r="I10" s="168">
        <f>SUM(F10:H10)</f>
        <v>26063325</v>
      </c>
      <c r="J10" s="167">
        <f>B10+F10</f>
        <v>2059940486</v>
      </c>
      <c r="K10" s="167">
        <f>C10+G10</f>
        <v>0</v>
      </c>
      <c r="L10" s="167">
        <f>D10+H10</f>
        <v>0</v>
      </c>
      <c r="M10" s="168">
        <f>SUM(J10:L10)</f>
        <v>2059940486</v>
      </c>
    </row>
    <row r="11" spans="1:13" x14ac:dyDescent="0.25">
      <c r="A11" s="169" t="s">
        <v>51</v>
      </c>
      <c r="B11" s="170">
        <f>SUM(B10)</f>
        <v>2033877161</v>
      </c>
      <c r="C11" s="170">
        <f t="shared" ref="C11:M11" si="0">SUM(C10)</f>
        <v>0</v>
      </c>
      <c r="D11" s="170">
        <f t="shared" si="0"/>
        <v>0</v>
      </c>
      <c r="E11" s="170">
        <f t="shared" si="0"/>
        <v>2033877161</v>
      </c>
      <c r="F11" s="170">
        <f t="shared" si="0"/>
        <v>26063325</v>
      </c>
      <c r="G11" s="170">
        <f t="shared" si="0"/>
        <v>0</v>
      </c>
      <c r="H11" s="170">
        <f t="shared" si="0"/>
        <v>0</v>
      </c>
      <c r="I11" s="170">
        <f t="shared" si="0"/>
        <v>26063325</v>
      </c>
      <c r="J11" s="170">
        <f t="shared" si="0"/>
        <v>2059940486</v>
      </c>
      <c r="K11" s="170">
        <f t="shared" si="0"/>
        <v>0</v>
      </c>
      <c r="L11" s="170">
        <f t="shared" si="0"/>
        <v>0</v>
      </c>
      <c r="M11" s="170">
        <f t="shared" si="0"/>
        <v>2059940486</v>
      </c>
    </row>
    <row r="12" spans="1:13" ht="31.5" x14ac:dyDescent="0.25">
      <c r="A12" s="166" t="s">
        <v>94</v>
      </c>
      <c r="B12" s="167">
        <v>113837100</v>
      </c>
      <c r="C12" s="167">
        <v>0</v>
      </c>
      <c r="D12" s="171">
        <v>0</v>
      </c>
      <c r="E12" s="168">
        <f>SUM(B12:D12)</f>
        <v>113837100</v>
      </c>
      <c r="F12" s="167">
        <v>0</v>
      </c>
      <c r="G12" s="167">
        <v>0</v>
      </c>
      <c r="H12" s="171">
        <v>0</v>
      </c>
      <c r="I12" s="168">
        <f t="shared" ref="I12:I20" si="1">SUM(F12:H12)</f>
        <v>0</v>
      </c>
      <c r="J12" s="167">
        <f t="shared" ref="J12:J53" si="2">B12+F12</f>
        <v>113837100</v>
      </c>
      <c r="K12" s="167">
        <f t="shared" ref="K12:K53" si="3">C12+G12</f>
        <v>0</v>
      </c>
      <c r="L12" s="167">
        <f t="shared" ref="L12:L53" si="4">D12+H12</f>
        <v>0</v>
      </c>
      <c r="M12" s="168">
        <f t="shared" ref="M12:M53" si="5">SUM(J12:L12)</f>
        <v>113837100</v>
      </c>
    </row>
    <row r="13" spans="1:13" x14ac:dyDescent="0.25">
      <c r="A13" s="166" t="s">
        <v>370</v>
      </c>
      <c r="B13" s="167">
        <v>5500000</v>
      </c>
      <c r="C13" s="167">
        <v>0</v>
      </c>
      <c r="D13" s="171">
        <v>0</v>
      </c>
      <c r="E13" s="168">
        <f>SUM(B13:D13)</f>
        <v>5500000</v>
      </c>
      <c r="F13" s="167">
        <v>0</v>
      </c>
      <c r="G13" s="167">
        <v>0</v>
      </c>
      <c r="H13" s="171">
        <v>0</v>
      </c>
      <c r="I13" s="168">
        <f t="shared" si="1"/>
        <v>0</v>
      </c>
      <c r="J13" s="167">
        <f t="shared" si="2"/>
        <v>5500000</v>
      </c>
      <c r="K13" s="167">
        <f t="shared" si="3"/>
        <v>0</v>
      </c>
      <c r="L13" s="167">
        <f t="shared" si="4"/>
        <v>0</v>
      </c>
      <c r="M13" s="168">
        <f t="shared" si="5"/>
        <v>5500000</v>
      </c>
    </row>
    <row r="14" spans="1:13" x14ac:dyDescent="0.25">
      <c r="A14" s="166" t="s">
        <v>142</v>
      </c>
      <c r="B14" s="167">
        <v>3680000</v>
      </c>
      <c r="C14" s="167">
        <v>0</v>
      </c>
      <c r="D14" s="171">
        <v>0</v>
      </c>
      <c r="E14" s="168">
        <f t="shared" ref="E14:E20" si="6">SUM(B14:D14)</f>
        <v>3680000</v>
      </c>
      <c r="F14" s="167">
        <v>0</v>
      </c>
      <c r="G14" s="167">
        <v>0</v>
      </c>
      <c r="H14" s="171">
        <v>0</v>
      </c>
      <c r="I14" s="168">
        <f t="shared" si="1"/>
        <v>0</v>
      </c>
      <c r="J14" s="167">
        <f t="shared" si="2"/>
        <v>3680000</v>
      </c>
      <c r="K14" s="167">
        <f t="shared" si="3"/>
        <v>0</v>
      </c>
      <c r="L14" s="167">
        <f t="shared" si="4"/>
        <v>0</v>
      </c>
      <c r="M14" s="168">
        <f t="shared" si="5"/>
        <v>3680000</v>
      </c>
    </row>
    <row r="15" spans="1:13" x14ac:dyDescent="0.25">
      <c r="A15" s="172" t="s">
        <v>109</v>
      </c>
      <c r="B15" s="167">
        <v>3198000</v>
      </c>
      <c r="C15" s="167">
        <v>7560000</v>
      </c>
      <c r="D15" s="171">
        <v>0</v>
      </c>
      <c r="E15" s="168">
        <f t="shared" si="6"/>
        <v>10758000</v>
      </c>
      <c r="F15" s="167">
        <v>0</v>
      </c>
      <c r="G15" s="167">
        <v>0</v>
      </c>
      <c r="H15" s="171">
        <v>0</v>
      </c>
      <c r="I15" s="168">
        <f t="shared" si="1"/>
        <v>0</v>
      </c>
      <c r="J15" s="167">
        <f t="shared" si="2"/>
        <v>3198000</v>
      </c>
      <c r="K15" s="167">
        <f t="shared" si="3"/>
        <v>7560000</v>
      </c>
      <c r="L15" s="167">
        <f t="shared" si="4"/>
        <v>0</v>
      </c>
      <c r="M15" s="168">
        <f t="shared" si="5"/>
        <v>10758000</v>
      </c>
    </row>
    <row r="16" spans="1:13" x14ac:dyDescent="0.25">
      <c r="A16" s="172" t="s">
        <v>3</v>
      </c>
      <c r="B16" s="167">
        <v>2574560</v>
      </c>
      <c r="C16" s="167">
        <v>0</v>
      </c>
      <c r="D16" s="171">
        <v>0</v>
      </c>
      <c r="E16" s="168">
        <f t="shared" si="6"/>
        <v>2574560</v>
      </c>
      <c r="F16" s="167">
        <v>0</v>
      </c>
      <c r="G16" s="167">
        <v>0</v>
      </c>
      <c r="H16" s="171">
        <v>0</v>
      </c>
      <c r="I16" s="168">
        <f t="shared" si="1"/>
        <v>0</v>
      </c>
      <c r="J16" s="167">
        <f t="shared" si="2"/>
        <v>2574560</v>
      </c>
      <c r="K16" s="167">
        <f t="shared" si="3"/>
        <v>0</v>
      </c>
      <c r="L16" s="167">
        <f t="shared" si="4"/>
        <v>0</v>
      </c>
      <c r="M16" s="168">
        <f t="shared" si="5"/>
        <v>2574560</v>
      </c>
    </row>
    <row r="17" spans="1:13" x14ac:dyDescent="0.25">
      <c r="A17" s="166" t="s">
        <v>2</v>
      </c>
      <c r="B17" s="167">
        <v>9600000</v>
      </c>
      <c r="C17" s="167">
        <v>0</v>
      </c>
      <c r="D17" s="171">
        <v>0</v>
      </c>
      <c r="E17" s="168">
        <f>SUM(B17:D17)</f>
        <v>9600000</v>
      </c>
      <c r="F17" s="167">
        <v>0</v>
      </c>
      <c r="G17" s="167">
        <v>0</v>
      </c>
      <c r="H17" s="171">
        <v>0</v>
      </c>
      <c r="I17" s="168">
        <f t="shared" si="1"/>
        <v>0</v>
      </c>
      <c r="J17" s="167">
        <f t="shared" si="2"/>
        <v>9600000</v>
      </c>
      <c r="K17" s="167">
        <f t="shared" si="3"/>
        <v>0</v>
      </c>
      <c r="L17" s="167">
        <f t="shared" si="4"/>
        <v>0</v>
      </c>
      <c r="M17" s="168">
        <f t="shared" si="5"/>
        <v>9600000</v>
      </c>
    </row>
    <row r="18" spans="1:13" x14ac:dyDescent="0.25">
      <c r="A18" s="172" t="s">
        <v>93</v>
      </c>
      <c r="B18" s="167">
        <v>0</v>
      </c>
      <c r="C18" s="167">
        <v>3689439</v>
      </c>
      <c r="D18" s="171">
        <v>0</v>
      </c>
      <c r="E18" s="168">
        <f t="shared" si="6"/>
        <v>3689439</v>
      </c>
      <c r="F18" s="167">
        <v>0</v>
      </c>
      <c r="G18" s="167">
        <v>0</v>
      </c>
      <c r="H18" s="171">
        <v>0</v>
      </c>
      <c r="I18" s="168">
        <f t="shared" si="1"/>
        <v>0</v>
      </c>
      <c r="J18" s="167">
        <f t="shared" si="2"/>
        <v>0</v>
      </c>
      <c r="K18" s="167">
        <f t="shared" si="3"/>
        <v>3689439</v>
      </c>
      <c r="L18" s="167">
        <f t="shared" si="4"/>
        <v>0</v>
      </c>
      <c r="M18" s="168">
        <f t="shared" si="5"/>
        <v>3689439</v>
      </c>
    </row>
    <row r="19" spans="1:13" x14ac:dyDescent="0.25">
      <c r="A19" s="172" t="s">
        <v>104</v>
      </c>
      <c r="B19" s="167">
        <v>677160</v>
      </c>
      <c r="C19" s="167">
        <v>0</v>
      </c>
      <c r="D19" s="171">
        <v>0</v>
      </c>
      <c r="E19" s="168">
        <f t="shared" si="6"/>
        <v>677160</v>
      </c>
      <c r="F19" s="167">
        <v>0</v>
      </c>
      <c r="G19" s="167">
        <v>0</v>
      </c>
      <c r="H19" s="171">
        <v>0</v>
      </c>
      <c r="I19" s="168">
        <f t="shared" si="1"/>
        <v>0</v>
      </c>
      <c r="J19" s="167">
        <f t="shared" si="2"/>
        <v>677160</v>
      </c>
      <c r="K19" s="167">
        <f t="shared" si="3"/>
        <v>0</v>
      </c>
      <c r="L19" s="167">
        <f t="shared" si="4"/>
        <v>0</v>
      </c>
      <c r="M19" s="168">
        <f t="shared" si="5"/>
        <v>677160</v>
      </c>
    </row>
    <row r="20" spans="1:13" x14ac:dyDescent="0.25">
      <c r="A20" s="172" t="s">
        <v>110</v>
      </c>
      <c r="B20" s="167">
        <v>3500000</v>
      </c>
      <c r="C20" s="167">
        <v>0</v>
      </c>
      <c r="D20" s="171">
        <v>0</v>
      </c>
      <c r="E20" s="168">
        <f t="shared" si="6"/>
        <v>3500000</v>
      </c>
      <c r="F20" s="167">
        <v>0</v>
      </c>
      <c r="G20" s="167">
        <v>0</v>
      </c>
      <c r="H20" s="171">
        <v>0</v>
      </c>
      <c r="I20" s="168">
        <f t="shared" si="1"/>
        <v>0</v>
      </c>
      <c r="J20" s="167">
        <f t="shared" si="2"/>
        <v>3500000</v>
      </c>
      <c r="K20" s="167">
        <f t="shared" si="3"/>
        <v>0</v>
      </c>
      <c r="L20" s="167">
        <f t="shared" si="4"/>
        <v>0</v>
      </c>
      <c r="M20" s="168">
        <f t="shared" si="5"/>
        <v>3500000</v>
      </c>
    </row>
    <row r="21" spans="1:13" x14ac:dyDescent="0.25">
      <c r="A21" s="169" t="s">
        <v>103</v>
      </c>
      <c r="B21" s="170">
        <f>SUM(B11:B20)</f>
        <v>2176443981</v>
      </c>
      <c r="C21" s="170">
        <f t="shared" ref="C21:M21" si="7">SUM(C11:C20)</f>
        <v>11249439</v>
      </c>
      <c r="D21" s="170">
        <f t="shared" si="7"/>
        <v>0</v>
      </c>
      <c r="E21" s="170">
        <f t="shared" si="7"/>
        <v>2187693420</v>
      </c>
      <c r="F21" s="170">
        <f t="shared" si="7"/>
        <v>26063325</v>
      </c>
      <c r="G21" s="170">
        <f t="shared" si="7"/>
        <v>0</v>
      </c>
      <c r="H21" s="170">
        <f t="shared" si="7"/>
        <v>0</v>
      </c>
      <c r="I21" s="170">
        <f t="shared" si="7"/>
        <v>26063325</v>
      </c>
      <c r="J21" s="170">
        <f t="shared" si="7"/>
        <v>2202507306</v>
      </c>
      <c r="K21" s="170">
        <f t="shared" si="7"/>
        <v>11249439</v>
      </c>
      <c r="L21" s="170">
        <f t="shared" si="7"/>
        <v>0</v>
      </c>
      <c r="M21" s="170">
        <f t="shared" si="7"/>
        <v>2213756745</v>
      </c>
    </row>
    <row r="22" spans="1:13" x14ac:dyDescent="0.25">
      <c r="A22" s="172" t="s">
        <v>0</v>
      </c>
      <c r="B22" s="167">
        <v>368640695</v>
      </c>
      <c r="C22" s="171">
        <v>0</v>
      </c>
      <c r="D22" s="171">
        <v>0</v>
      </c>
      <c r="E22" s="168">
        <f>SUM(B22:D22)</f>
        <v>368640695</v>
      </c>
      <c r="F22" s="167">
        <v>0</v>
      </c>
      <c r="G22" s="171">
        <v>0</v>
      </c>
      <c r="H22" s="171">
        <v>0</v>
      </c>
      <c r="I22" s="168">
        <f>SUM(F22:H22)</f>
        <v>0</v>
      </c>
      <c r="J22" s="167">
        <f t="shared" si="2"/>
        <v>368640695</v>
      </c>
      <c r="K22" s="167">
        <f t="shared" si="3"/>
        <v>0</v>
      </c>
      <c r="L22" s="167">
        <f t="shared" si="4"/>
        <v>0</v>
      </c>
      <c r="M22" s="168">
        <f t="shared" si="5"/>
        <v>368640695</v>
      </c>
    </row>
    <row r="23" spans="1:13" x14ac:dyDescent="0.25">
      <c r="A23" s="172" t="s">
        <v>299</v>
      </c>
      <c r="B23" s="167">
        <v>129820124</v>
      </c>
      <c r="C23" s="171">
        <v>0</v>
      </c>
      <c r="D23" s="171">
        <v>0</v>
      </c>
      <c r="E23" s="168">
        <f t="shared" ref="E23:E28" si="8">SUM(B23:D23)</f>
        <v>129820124</v>
      </c>
      <c r="F23" s="167">
        <v>0</v>
      </c>
      <c r="G23" s="171">
        <v>0</v>
      </c>
      <c r="H23" s="171">
        <v>0</v>
      </c>
      <c r="I23" s="168">
        <f t="shared" ref="I23:I28" si="9">SUM(F23:H23)</f>
        <v>0</v>
      </c>
      <c r="J23" s="167">
        <f t="shared" si="2"/>
        <v>129820124</v>
      </c>
      <c r="K23" s="167">
        <f t="shared" si="3"/>
        <v>0</v>
      </c>
      <c r="L23" s="167">
        <f t="shared" si="4"/>
        <v>0</v>
      </c>
      <c r="M23" s="168">
        <f t="shared" si="5"/>
        <v>129820124</v>
      </c>
    </row>
    <row r="24" spans="1:13" x14ac:dyDescent="0.25">
      <c r="A24" s="172" t="s">
        <v>95</v>
      </c>
      <c r="B24" s="167">
        <v>289845</v>
      </c>
      <c r="C24" s="171">
        <v>0</v>
      </c>
      <c r="D24" s="171">
        <v>0</v>
      </c>
      <c r="E24" s="168">
        <f t="shared" si="8"/>
        <v>289845</v>
      </c>
      <c r="F24" s="167">
        <v>0</v>
      </c>
      <c r="G24" s="171">
        <v>0</v>
      </c>
      <c r="H24" s="171">
        <v>0</v>
      </c>
      <c r="I24" s="168">
        <f t="shared" si="9"/>
        <v>0</v>
      </c>
      <c r="J24" s="167">
        <f t="shared" si="2"/>
        <v>289845</v>
      </c>
      <c r="K24" s="167">
        <f t="shared" si="3"/>
        <v>0</v>
      </c>
      <c r="L24" s="167">
        <f t="shared" si="4"/>
        <v>0</v>
      </c>
      <c r="M24" s="168">
        <f t="shared" si="5"/>
        <v>289845</v>
      </c>
    </row>
    <row r="25" spans="1:13" x14ac:dyDescent="0.25">
      <c r="A25" s="172" t="s">
        <v>109</v>
      </c>
      <c r="B25" s="167">
        <v>310083928</v>
      </c>
      <c r="C25" s="171">
        <v>0</v>
      </c>
      <c r="D25" s="171">
        <v>0</v>
      </c>
      <c r="E25" s="168">
        <f t="shared" si="8"/>
        <v>310083928</v>
      </c>
      <c r="F25" s="167">
        <v>0</v>
      </c>
      <c r="G25" s="171">
        <v>0</v>
      </c>
      <c r="H25" s="171">
        <v>0</v>
      </c>
      <c r="I25" s="168">
        <f t="shared" si="9"/>
        <v>0</v>
      </c>
      <c r="J25" s="167">
        <f t="shared" si="2"/>
        <v>310083928</v>
      </c>
      <c r="K25" s="167">
        <f t="shared" si="3"/>
        <v>0</v>
      </c>
      <c r="L25" s="167">
        <f t="shared" si="4"/>
        <v>0</v>
      </c>
      <c r="M25" s="168">
        <f t="shared" si="5"/>
        <v>310083928</v>
      </c>
    </row>
    <row r="26" spans="1:13" x14ac:dyDescent="0.25">
      <c r="A26" s="172" t="s">
        <v>135</v>
      </c>
      <c r="B26" s="167">
        <v>250049836</v>
      </c>
      <c r="C26" s="171">
        <v>0</v>
      </c>
      <c r="D26" s="171">
        <v>0</v>
      </c>
      <c r="E26" s="168">
        <f t="shared" si="8"/>
        <v>250049836</v>
      </c>
      <c r="F26" s="167">
        <v>0</v>
      </c>
      <c r="G26" s="171">
        <v>0</v>
      </c>
      <c r="H26" s="171">
        <v>0</v>
      </c>
      <c r="I26" s="168">
        <f t="shared" si="9"/>
        <v>0</v>
      </c>
      <c r="J26" s="167">
        <f t="shared" si="2"/>
        <v>250049836</v>
      </c>
      <c r="K26" s="167">
        <f t="shared" si="3"/>
        <v>0</v>
      </c>
      <c r="L26" s="167">
        <f t="shared" si="4"/>
        <v>0</v>
      </c>
      <c r="M26" s="168">
        <f t="shared" si="5"/>
        <v>250049836</v>
      </c>
    </row>
    <row r="27" spans="1:13" x14ac:dyDescent="0.25">
      <c r="A27" s="172" t="s">
        <v>2</v>
      </c>
      <c r="B27" s="167">
        <v>37499825</v>
      </c>
      <c r="C27" s="171">
        <v>0</v>
      </c>
      <c r="D27" s="171">
        <v>0</v>
      </c>
      <c r="E27" s="168">
        <f t="shared" si="8"/>
        <v>37499825</v>
      </c>
      <c r="F27" s="167">
        <v>0</v>
      </c>
      <c r="G27" s="171">
        <v>0</v>
      </c>
      <c r="H27" s="171">
        <v>0</v>
      </c>
      <c r="I27" s="168">
        <f t="shared" si="9"/>
        <v>0</v>
      </c>
      <c r="J27" s="167">
        <f t="shared" si="2"/>
        <v>37499825</v>
      </c>
      <c r="K27" s="167">
        <f t="shared" si="3"/>
        <v>0</v>
      </c>
      <c r="L27" s="167">
        <f t="shared" si="4"/>
        <v>0</v>
      </c>
      <c r="M27" s="168">
        <f t="shared" si="5"/>
        <v>37499825</v>
      </c>
    </row>
    <row r="28" spans="1:13" x14ac:dyDescent="0.25">
      <c r="A28" s="172" t="s">
        <v>97</v>
      </c>
      <c r="B28" s="167">
        <v>59543000</v>
      </c>
      <c r="C28" s="171">
        <v>0</v>
      </c>
      <c r="D28" s="171">
        <v>0</v>
      </c>
      <c r="E28" s="168">
        <f t="shared" si="8"/>
        <v>59543000</v>
      </c>
      <c r="F28" s="167">
        <v>0</v>
      </c>
      <c r="G28" s="171">
        <v>0</v>
      </c>
      <c r="H28" s="171">
        <v>0</v>
      </c>
      <c r="I28" s="168">
        <f t="shared" si="9"/>
        <v>0</v>
      </c>
      <c r="J28" s="167">
        <f t="shared" si="2"/>
        <v>59543000</v>
      </c>
      <c r="K28" s="167">
        <f t="shared" si="3"/>
        <v>0</v>
      </c>
      <c r="L28" s="167">
        <f t="shared" si="4"/>
        <v>0</v>
      </c>
      <c r="M28" s="168">
        <f t="shared" si="5"/>
        <v>59543000</v>
      </c>
    </row>
    <row r="29" spans="1:13" x14ac:dyDescent="0.25">
      <c r="A29" s="169" t="s">
        <v>52</v>
      </c>
      <c r="B29" s="170">
        <f>SUM(B22:B28)</f>
        <v>1155927253</v>
      </c>
      <c r="C29" s="170">
        <f t="shared" ref="C29:M29" si="10">SUM(C22:C28)</f>
        <v>0</v>
      </c>
      <c r="D29" s="170">
        <f t="shared" si="10"/>
        <v>0</v>
      </c>
      <c r="E29" s="170">
        <f t="shared" si="10"/>
        <v>1155927253</v>
      </c>
      <c r="F29" s="170">
        <f t="shared" si="10"/>
        <v>0</v>
      </c>
      <c r="G29" s="170">
        <f t="shared" si="10"/>
        <v>0</v>
      </c>
      <c r="H29" s="170">
        <f t="shared" si="10"/>
        <v>0</v>
      </c>
      <c r="I29" s="170">
        <f t="shared" si="10"/>
        <v>0</v>
      </c>
      <c r="J29" s="170">
        <f t="shared" si="10"/>
        <v>1155927253</v>
      </c>
      <c r="K29" s="170">
        <f t="shared" si="10"/>
        <v>0</v>
      </c>
      <c r="L29" s="170">
        <f t="shared" si="10"/>
        <v>0</v>
      </c>
      <c r="M29" s="170">
        <f t="shared" si="10"/>
        <v>1155927253</v>
      </c>
    </row>
    <row r="30" spans="1:13" ht="31.5" x14ac:dyDescent="0.25">
      <c r="A30" s="172" t="s">
        <v>144</v>
      </c>
      <c r="B30" s="167">
        <v>2508000000</v>
      </c>
      <c r="C30" s="167">
        <v>0</v>
      </c>
      <c r="D30" s="171">
        <v>0</v>
      </c>
      <c r="E30" s="168">
        <f>SUM(B30:D30)</f>
        <v>2508000000</v>
      </c>
      <c r="F30" s="167">
        <v>169777434</v>
      </c>
      <c r="G30" s="167">
        <v>0</v>
      </c>
      <c r="H30" s="171">
        <v>0</v>
      </c>
      <c r="I30" s="168">
        <f>SUM(F30:H30)</f>
        <v>169777434</v>
      </c>
      <c r="J30" s="167">
        <f t="shared" si="2"/>
        <v>2677777434</v>
      </c>
      <c r="K30" s="167">
        <f t="shared" si="3"/>
        <v>0</v>
      </c>
      <c r="L30" s="167">
        <f t="shared" si="4"/>
        <v>0</v>
      </c>
      <c r="M30" s="168">
        <f t="shared" si="5"/>
        <v>2677777434</v>
      </c>
    </row>
    <row r="31" spans="1:13" x14ac:dyDescent="0.25">
      <c r="A31" s="173" t="s">
        <v>98</v>
      </c>
      <c r="B31" s="170">
        <f>SUM(B30:B30)</f>
        <v>2508000000</v>
      </c>
      <c r="C31" s="170">
        <f t="shared" ref="C31:M31" si="11">SUM(C30:C30)</f>
        <v>0</v>
      </c>
      <c r="D31" s="170">
        <f t="shared" si="11"/>
        <v>0</v>
      </c>
      <c r="E31" s="170">
        <f t="shared" si="11"/>
        <v>2508000000</v>
      </c>
      <c r="F31" s="170">
        <f t="shared" si="11"/>
        <v>169777434</v>
      </c>
      <c r="G31" s="170">
        <f t="shared" si="11"/>
        <v>0</v>
      </c>
      <c r="H31" s="170">
        <f t="shared" si="11"/>
        <v>0</v>
      </c>
      <c r="I31" s="170">
        <f t="shared" si="11"/>
        <v>169777434</v>
      </c>
      <c r="J31" s="170">
        <f t="shared" si="11"/>
        <v>2677777434</v>
      </c>
      <c r="K31" s="170">
        <f t="shared" si="11"/>
        <v>0</v>
      </c>
      <c r="L31" s="170">
        <f t="shared" si="11"/>
        <v>0</v>
      </c>
      <c r="M31" s="170">
        <f t="shared" si="11"/>
        <v>2677777434</v>
      </c>
    </row>
    <row r="32" spans="1:13" x14ac:dyDescent="0.25">
      <c r="A32" s="174" t="s">
        <v>4</v>
      </c>
      <c r="B32" s="167">
        <v>800000</v>
      </c>
      <c r="C32" s="167">
        <v>0</v>
      </c>
      <c r="D32" s="171">
        <v>0</v>
      </c>
      <c r="E32" s="167">
        <f>SUM(B32:D32)</f>
        <v>800000</v>
      </c>
      <c r="F32" s="167">
        <v>0</v>
      </c>
      <c r="G32" s="167">
        <v>0</v>
      </c>
      <c r="H32" s="171">
        <v>0</v>
      </c>
      <c r="I32" s="167">
        <f>SUM(F32:H32)</f>
        <v>0</v>
      </c>
      <c r="J32" s="167">
        <f t="shared" si="2"/>
        <v>800000</v>
      </c>
      <c r="K32" s="167">
        <f t="shared" si="3"/>
        <v>0</v>
      </c>
      <c r="L32" s="167">
        <f t="shared" si="4"/>
        <v>0</v>
      </c>
      <c r="M32" s="168">
        <f t="shared" si="5"/>
        <v>800000</v>
      </c>
    </row>
    <row r="33" spans="1:13" x14ac:dyDescent="0.25">
      <c r="A33" s="174" t="s">
        <v>109</v>
      </c>
      <c r="B33" s="167">
        <v>0</v>
      </c>
      <c r="C33" s="167">
        <v>9500000</v>
      </c>
      <c r="D33" s="171">
        <v>0</v>
      </c>
      <c r="E33" s="167">
        <f>SUM(B33:D33)</f>
        <v>9500000</v>
      </c>
      <c r="F33" s="167">
        <v>0</v>
      </c>
      <c r="G33" s="167">
        <v>0</v>
      </c>
      <c r="H33" s="171">
        <v>0</v>
      </c>
      <c r="I33" s="167">
        <f>SUM(F33:H33)</f>
        <v>0</v>
      </c>
      <c r="J33" s="167">
        <f t="shared" si="2"/>
        <v>0</v>
      </c>
      <c r="K33" s="167">
        <f t="shared" si="3"/>
        <v>9500000</v>
      </c>
      <c r="L33" s="167">
        <f t="shared" si="4"/>
        <v>0</v>
      </c>
      <c r="M33" s="168">
        <f t="shared" si="5"/>
        <v>9500000</v>
      </c>
    </row>
    <row r="34" spans="1:13" ht="31.5" x14ac:dyDescent="0.25">
      <c r="A34" s="172" t="s">
        <v>144</v>
      </c>
      <c r="B34" s="167">
        <v>8000000</v>
      </c>
      <c r="C34" s="167">
        <v>0</v>
      </c>
      <c r="D34" s="171">
        <v>0</v>
      </c>
      <c r="E34" s="167">
        <f>SUM(B34:D34)</f>
        <v>8000000</v>
      </c>
      <c r="F34" s="167">
        <v>0</v>
      </c>
      <c r="G34" s="167">
        <v>0</v>
      </c>
      <c r="H34" s="171">
        <v>0</v>
      </c>
      <c r="I34" s="167">
        <f>SUM(F34:H34)</f>
        <v>0</v>
      </c>
      <c r="J34" s="167">
        <f t="shared" si="2"/>
        <v>8000000</v>
      </c>
      <c r="K34" s="167">
        <f t="shared" si="3"/>
        <v>0</v>
      </c>
      <c r="L34" s="167">
        <f t="shared" si="4"/>
        <v>0</v>
      </c>
      <c r="M34" s="168">
        <f t="shared" si="5"/>
        <v>8000000</v>
      </c>
    </row>
    <row r="35" spans="1:13" x14ac:dyDescent="0.25">
      <c r="A35" s="173" t="s">
        <v>99</v>
      </c>
      <c r="B35" s="170">
        <f t="shared" ref="B35:M35" si="12">SUM(B31:B34)</f>
        <v>2516800000</v>
      </c>
      <c r="C35" s="170">
        <f t="shared" si="12"/>
        <v>9500000</v>
      </c>
      <c r="D35" s="170">
        <f t="shared" si="12"/>
        <v>0</v>
      </c>
      <c r="E35" s="170">
        <f t="shared" si="12"/>
        <v>2526300000</v>
      </c>
      <c r="F35" s="170">
        <f t="shared" si="12"/>
        <v>169777434</v>
      </c>
      <c r="G35" s="170">
        <f t="shared" si="12"/>
        <v>0</v>
      </c>
      <c r="H35" s="170">
        <f t="shared" si="12"/>
        <v>0</v>
      </c>
      <c r="I35" s="170">
        <f t="shared" si="12"/>
        <v>169777434</v>
      </c>
      <c r="J35" s="170">
        <f t="shared" si="12"/>
        <v>2686577434</v>
      </c>
      <c r="K35" s="170">
        <f t="shared" si="12"/>
        <v>9500000</v>
      </c>
      <c r="L35" s="170">
        <f t="shared" si="12"/>
        <v>0</v>
      </c>
      <c r="M35" s="170">
        <f t="shared" si="12"/>
        <v>2696077434</v>
      </c>
    </row>
    <row r="36" spans="1:13" ht="31.5" x14ac:dyDescent="0.25">
      <c r="A36" s="166" t="s">
        <v>94</v>
      </c>
      <c r="B36" s="167">
        <v>142929600</v>
      </c>
      <c r="C36" s="167">
        <v>0</v>
      </c>
      <c r="D36" s="167">
        <v>0</v>
      </c>
      <c r="E36" s="167">
        <f>SUM(B36:D36)</f>
        <v>142929600</v>
      </c>
      <c r="F36" s="167"/>
      <c r="G36" s="167">
        <v>0</v>
      </c>
      <c r="H36" s="167">
        <v>0</v>
      </c>
      <c r="I36" s="167">
        <f>SUM(F36:H36)</f>
        <v>0</v>
      </c>
      <c r="J36" s="167">
        <f t="shared" si="2"/>
        <v>142929600</v>
      </c>
      <c r="K36" s="167">
        <f t="shared" si="3"/>
        <v>0</v>
      </c>
      <c r="L36" s="167">
        <f t="shared" si="4"/>
        <v>0</v>
      </c>
      <c r="M36" s="168">
        <f t="shared" si="5"/>
        <v>142929600</v>
      </c>
    </row>
    <row r="37" spans="1:13" x14ac:dyDescent="0.25">
      <c r="A37" s="172" t="s">
        <v>0</v>
      </c>
      <c r="B37" s="167">
        <v>147918276</v>
      </c>
      <c r="C37" s="167">
        <v>0</v>
      </c>
      <c r="D37" s="167">
        <v>0</v>
      </c>
      <c r="E37" s="167">
        <f t="shared" ref="E37:E45" si="13">SUM(B37:D37)</f>
        <v>147918276</v>
      </c>
      <c r="F37" s="167">
        <v>-24119600</v>
      </c>
      <c r="G37" s="167">
        <v>0</v>
      </c>
      <c r="H37" s="167">
        <v>0</v>
      </c>
      <c r="I37" s="167">
        <f t="shared" ref="I37:I45" si="14">SUM(F37:H37)</f>
        <v>-24119600</v>
      </c>
      <c r="J37" s="167">
        <f t="shared" si="2"/>
        <v>123798676</v>
      </c>
      <c r="K37" s="167">
        <f t="shared" si="3"/>
        <v>0</v>
      </c>
      <c r="L37" s="167">
        <f t="shared" si="4"/>
        <v>0</v>
      </c>
      <c r="M37" s="168">
        <f t="shared" si="5"/>
        <v>123798676</v>
      </c>
    </row>
    <row r="38" spans="1:13" x14ac:dyDescent="0.25">
      <c r="A38" s="174" t="s">
        <v>4</v>
      </c>
      <c r="B38" s="167">
        <v>6000000</v>
      </c>
      <c r="C38" s="167">
        <v>0</v>
      </c>
      <c r="D38" s="167">
        <v>0</v>
      </c>
      <c r="E38" s="167">
        <f t="shared" si="13"/>
        <v>6000000</v>
      </c>
      <c r="F38" s="167">
        <v>0</v>
      </c>
      <c r="G38" s="167">
        <v>0</v>
      </c>
      <c r="H38" s="167">
        <v>0</v>
      </c>
      <c r="I38" s="167">
        <f t="shared" si="14"/>
        <v>0</v>
      </c>
      <c r="J38" s="167">
        <f t="shared" si="2"/>
        <v>6000000</v>
      </c>
      <c r="K38" s="167">
        <f t="shared" si="3"/>
        <v>0</v>
      </c>
      <c r="L38" s="167">
        <f t="shared" si="4"/>
        <v>0</v>
      </c>
      <c r="M38" s="168">
        <f t="shared" si="5"/>
        <v>6000000</v>
      </c>
    </row>
    <row r="39" spans="1:13" x14ac:dyDescent="0.25">
      <c r="A39" s="172" t="s">
        <v>135</v>
      </c>
      <c r="B39" s="167">
        <v>46674054</v>
      </c>
      <c r="C39" s="167">
        <v>0</v>
      </c>
      <c r="D39" s="167">
        <v>0</v>
      </c>
      <c r="E39" s="167">
        <f t="shared" si="13"/>
        <v>46674054</v>
      </c>
      <c r="F39" s="167">
        <v>0</v>
      </c>
      <c r="G39" s="167">
        <v>0</v>
      </c>
      <c r="H39" s="167">
        <v>0</v>
      </c>
      <c r="I39" s="167">
        <f t="shared" si="14"/>
        <v>0</v>
      </c>
      <c r="J39" s="167">
        <f t="shared" si="2"/>
        <v>46674054</v>
      </c>
      <c r="K39" s="167">
        <f t="shared" si="3"/>
        <v>0</v>
      </c>
      <c r="L39" s="167">
        <f t="shared" si="4"/>
        <v>0</v>
      </c>
      <c r="M39" s="168">
        <f t="shared" si="5"/>
        <v>46674054</v>
      </c>
    </row>
    <row r="40" spans="1:13" x14ac:dyDescent="0.25">
      <c r="A40" s="172" t="s">
        <v>95</v>
      </c>
      <c r="B40" s="167">
        <v>11600050</v>
      </c>
      <c r="C40" s="167">
        <v>0</v>
      </c>
      <c r="D40" s="167">
        <v>0</v>
      </c>
      <c r="E40" s="167">
        <f t="shared" si="13"/>
        <v>11600050</v>
      </c>
      <c r="F40" s="167">
        <v>0</v>
      </c>
      <c r="G40" s="167">
        <v>0</v>
      </c>
      <c r="H40" s="167">
        <v>0</v>
      </c>
      <c r="I40" s="167">
        <f t="shared" si="14"/>
        <v>0</v>
      </c>
      <c r="J40" s="167">
        <f t="shared" si="2"/>
        <v>11600050</v>
      </c>
      <c r="K40" s="167">
        <f t="shared" si="3"/>
        <v>0</v>
      </c>
      <c r="L40" s="167">
        <f t="shared" si="4"/>
        <v>0</v>
      </c>
      <c r="M40" s="168">
        <f t="shared" si="5"/>
        <v>11600050</v>
      </c>
    </row>
    <row r="41" spans="1:13" x14ac:dyDescent="0.25">
      <c r="A41" s="172" t="s">
        <v>96</v>
      </c>
      <c r="B41" s="167">
        <v>68471321</v>
      </c>
      <c r="C41" s="167">
        <v>0</v>
      </c>
      <c r="D41" s="167">
        <v>0</v>
      </c>
      <c r="E41" s="167">
        <f t="shared" si="13"/>
        <v>68471321</v>
      </c>
      <c r="F41" s="167">
        <v>0</v>
      </c>
      <c r="G41" s="167">
        <v>0</v>
      </c>
      <c r="H41" s="167">
        <v>0</v>
      </c>
      <c r="I41" s="167">
        <f t="shared" si="14"/>
        <v>0</v>
      </c>
      <c r="J41" s="167">
        <f t="shared" si="2"/>
        <v>68471321</v>
      </c>
      <c r="K41" s="167">
        <f t="shared" si="3"/>
        <v>0</v>
      </c>
      <c r="L41" s="167">
        <f t="shared" si="4"/>
        <v>0</v>
      </c>
      <c r="M41" s="168">
        <f t="shared" si="5"/>
        <v>68471321</v>
      </c>
    </row>
    <row r="42" spans="1:13" x14ac:dyDescent="0.25">
      <c r="A42" s="172" t="s">
        <v>109</v>
      </c>
      <c r="B42" s="167">
        <v>540000</v>
      </c>
      <c r="C42" s="167">
        <v>12758869</v>
      </c>
      <c r="D42" s="167">
        <v>0</v>
      </c>
      <c r="E42" s="167">
        <f t="shared" si="13"/>
        <v>13298869</v>
      </c>
      <c r="F42" s="167">
        <v>0</v>
      </c>
      <c r="G42" s="167">
        <v>0</v>
      </c>
      <c r="H42" s="167">
        <v>0</v>
      </c>
      <c r="I42" s="167">
        <f t="shared" si="14"/>
        <v>0</v>
      </c>
      <c r="J42" s="167">
        <f t="shared" si="2"/>
        <v>540000</v>
      </c>
      <c r="K42" s="167">
        <f t="shared" si="3"/>
        <v>12758869</v>
      </c>
      <c r="L42" s="167">
        <f t="shared" si="4"/>
        <v>0</v>
      </c>
      <c r="M42" s="168">
        <f t="shared" si="5"/>
        <v>13298869</v>
      </c>
    </row>
    <row r="43" spans="1:13" x14ac:dyDescent="0.25">
      <c r="A43" s="172" t="s">
        <v>2</v>
      </c>
      <c r="B43" s="167">
        <v>4284588</v>
      </c>
      <c r="C43" s="167">
        <v>0</v>
      </c>
      <c r="D43" s="167">
        <v>0</v>
      </c>
      <c r="E43" s="167">
        <f t="shared" si="13"/>
        <v>4284588</v>
      </c>
      <c r="F43" s="167">
        <v>0</v>
      </c>
      <c r="G43" s="167">
        <v>0</v>
      </c>
      <c r="H43" s="167">
        <v>0</v>
      </c>
      <c r="I43" s="167">
        <f t="shared" si="14"/>
        <v>0</v>
      </c>
      <c r="J43" s="167">
        <f t="shared" si="2"/>
        <v>4284588</v>
      </c>
      <c r="K43" s="167">
        <f t="shared" si="3"/>
        <v>0</v>
      </c>
      <c r="L43" s="167">
        <f t="shared" si="4"/>
        <v>0</v>
      </c>
      <c r="M43" s="168">
        <f t="shared" si="5"/>
        <v>4284588</v>
      </c>
    </row>
    <row r="44" spans="1:13" x14ac:dyDescent="0.25">
      <c r="A44" s="172" t="s">
        <v>97</v>
      </c>
      <c r="B44" s="167">
        <v>17815855</v>
      </c>
      <c r="C44" s="167">
        <v>0</v>
      </c>
      <c r="D44" s="167">
        <v>0</v>
      </c>
      <c r="E44" s="167">
        <f t="shared" si="13"/>
        <v>17815855</v>
      </c>
      <c r="F44" s="167">
        <v>0</v>
      </c>
      <c r="G44" s="167">
        <v>0</v>
      </c>
      <c r="H44" s="167">
        <v>0</v>
      </c>
      <c r="I44" s="167">
        <f t="shared" si="14"/>
        <v>0</v>
      </c>
      <c r="J44" s="167">
        <f t="shared" si="2"/>
        <v>17815855</v>
      </c>
      <c r="K44" s="167">
        <f t="shared" si="3"/>
        <v>0</v>
      </c>
      <c r="L44" s="167">
        <f t="shared" si="4"/>
        <v>0</v>
      </c>
      <c r="M44" s="168">
        <f t="shared" si="5"/>
        <v>17815855</v>
      </c>
    </row>
    <row r="45" spans="1:13" x14ac:dyDescent="0.25">
      <c r="A45" s="172" t="s">
        <v>93</v>
      </c>
      <c r="B45" s="167">
        <v>0</v>
      </c>
      <c r="C45" s="167">
        <v>1879600</v>
      </c>
      <c r="D45" s="167">
        <v>0</v>
      </c>
      <c r="E45" s="167">
        <f t="shared" si="13"/>
        <v>1879600</v>
      </c>
      <c r="F45" s="167">
        <v>0</v>
      </c>
      <c r="G45" s="167">
        <v>0</v>
      </c>
      <c r="H45" s="167">
        <v>0</v>
      </c>
      <c r="I45" s="167">
        <f t="shared" si="14"/>
        <v>0</v>
      </c>
      <c r="J45" s="167">
        <f t="shared" si="2"/>
        <v>0</v>
      </c>
      <c r="K45" s="167">
        <f t="shared" si="3"/>
        <v>1879600</v>
      </c>
      <c r="L45" s="167">
        <f t="shared" si="4"/>
        <v>0</v>
      </c>
      <c r="M45" s="168">
        <f t="shared" si="5"/>
        <v>1879600</v>
      </c>
    </row>
    <row r="46" spans="1:13" x14ac:dyDescent="0.25">
      <c r="A46" s="175" t="s">
        <v>53</v>
      </c>
      <c r="B46" s="170">
        <f>SUM(B36:B45)</f>
        <v>446233744</v>
      </c>
      <c r="C46" s="170">
        <f t="shared" ref="C46:M46" si="15">SUM(C36:C45)</f>
        <v>14638469</v>
      </c>
      <c r="D46" s="170">
        <f t="shared" si="15"/>
        <v>0</v>
      </c>
      <c r="E46" s="170">
        <f t="shared" si="15"/>
        <v>460872213</v>
      </c>
      <c r="F46" s="170">
        <f t="shared" si="15"/>
        <v>-24119600</v>
      </c>
      <c r="G46" s="170">
        <f t="shared" si="15"/>
        <v>0</v>
      </c>
      <c r="H46" s="170">
        <f t="shared" si="15"/>
        <v>0</v>
      </c>
      <c r="I46" s="170">
        <f t="shared" si="15"/>
        <v>-24119600</v>
      </c>
      <c r="J46" s="170">
        <f t="shared" si="15"/>
        <v>422114144</v>
      </c>
      <c r="K46" s="170">
        <f t="shared" si="15"/>
        <v>14638469</v>
      </c>
      <c r="L46" s="170">
        <f t="shared" si="15"/>
        <v>0</v>
      </c>
      <c r="M46" s="170">
        <f t="shared" si="15"/>
        <v>436752613</v>
      </c>
    </row>
    <row r="47" spans="1:13" x14ac:dyDescent="0.25">
      <c r="A47" s="172" t="s">
        <v>0</v>
      </c>
      <c r="B47" s="167">
        <v>465279960</v>
      </c>
      <c r="C47" s="167">
        <v>0</v>
      </c>
      <c r="D47" s="167">
        <v>0</v>
      </c>
      <c r="E47" s="167">
        <f>SUM(B47:D47)</f>
        <v>465279960</v>
      </c>
      <c r="F47" s="167">
        <v>78181937</v>
      </c>
      <c r="G47" s="167">
        <v>0</v>
      </c>
      <c r="H47" s="167">
        <v>0</v>
      </c>
      <c r="I47" s="167">
        <f>SUM(F47:H47)</f>
        <v>78181937</v>
      </c>
      <c r="J47" s="167">
        <f t="shared" si="2"/>
        <v>543461897</v>
      </c>
      <c r="K47" s="167">
        <f t="shared" si="3"/>
        <v>0</v>
      </c>
      <c r="L47" s="167">
        <f t="shared" si="4"/>
        <v>0</v>
      </c>
      <c r="M47" s="168">
        <f t="shared" si="5"/>
        <v>543461897</v>
      </c>
    </row>
    <row r="48" spans="1:13" x14ac:dyDescent="0.25">
      <c r="A48" s="172" t="s">
        <v>109</v>
      </c>
      <c r="B48" s="167">
        <v>2000000</v>
      </c>
      <c r="C48" s="167">
        <v>0</v>
      </c>
      <c r="D48" s="167">
        <v>0</v>
      </c>
      <c r="E48" s="167">
        <f>SUM(B48:D48)</f>
        <v>2000000</v>
      </c>
      <c r="F48" s="167">
        <v>0</v>
      </c>
      <c r="G48" s="167">
        <v>0</v>
      </c>
      <c r="H48" s="167">
        <v>0</v>
      </c>
      <c r="I48" s="167">
        <f>SUM(F48:H48)</f>
        <v>0</v>
      </c>
      <c r="J48" s="167">
        <f t="shared" si="2"/>
        <v>2000000</v>
      </c>
      <c r="K48" s="167">
        <f t="shared" si="3"/>
        <v>0</v>
      </c>
      <c r="L48" s="167">
        <f t="shared" si="4"/>
        <v>0</v>
      </c>
      <c r="M48" s="168">
        <f t="shared" si="5"/>
        <v>2000000</v>
      </c>
    </row>
    <row r="49" spans="1:13" x14ac:dyDescent="0.25">
      <c r="A49" s="173" t="s">
        <v>63</v>
      </c>
      <c r="B49" s="170">
        <f>SUM(B47:B48)</f>
        <v>467279960</v>
      </c>
      <c r="C49" s="170">
        <f t="shared" ref="C49:M49" si="16">SUM(C47:C48)</f>
        <v>0</v>
      </c>
      <c r="D49" s="170">
        <f t="shared" si="16"/>
        <v>0</v>
      </c>
      <c r="E49" s="170">
        <f t="shared" si="16"/>
        <v>467279960</v>
      </c>
      <c r="F49" s="170">
        <f t="shared" si="16"/>
        <v>78181937</v>
      </c>
      <c r="G49" s="170">
        <f t="shared" si="16"/>
        <v>0</v>
      </c>
      <c r="H49" s="170">
        <f t="shared" si="16"/>
        <v>0</v>
      </c>
      <c r="I49" s="170">
        <f t="shared" si="16"/>
        <v>78181937</v>
      </c>
      <c r="J49" s="170">
        <f t="shared" si="16"/>
        <v>545461897</v>
      </c>
      <c r="K49" s="170">
        <f t="shared" si="16"/>
        <v>0</v>
      </c>
      <c r="L49" s="170">
        <f t="shared" si="16"/>
        <v>0</v>
      </c>
      <c r="M49" s="170">
        <f t="shared" si="16"/>
        <v>545461897</v>
      </c>
    </row>
    <row r="50" spans="1:13" x14ac:dyDescent="0.25">
      <c r="A50" s="176" t="s">
        <v>113</v>
      </c>
      <c r="B50" s="167">
        <v>0</v>
      </c>
      <c r="C50" s="167">
        <v>79680000</v>
      </c>
      <c r="D50" s="167">
        <v>0</v>
      </c>
      <c r="E50" s="167">
        <f>SUM(B50:D50)</f>
        <v>79680000</v>
      </c>
      <c r="F50" s="167">
        <v>0</v>
      </c>
      <c r="G50" s="167">
        <v>0</v>
      </c>
      <c r="H50" s="167">
        <v>0</v>
      </c>
      <c r="I50" s="167">
        <f>SUM(F50:H50)</f>
        <v>0</v>
      </c>
      <c r="J50" s="167">
        <f t="shared" si="2"/>
        <v>0</v>
      </c>
      <c r="K50" s="167">
        <f t="shared" si="3"/>
        <v>79680000</v>
      </c>
      <c r="L50" s="167">
        <f t="shared" si="4"/>
        <v>0</v>
      </c>
      <c r="M50" s="168">
        <f t="shared" si="5"/>
        <v>79680000</v>
      </c>
    </row>
    <row r="51" spans="1:13" ht="15.75" customHeight="1" x14ac:dyDescent="0.25">
      <c r="A51" s="173" t="s">
        <v>64</v>
      </c>
      <c r="B51" s="170">
        <f>SUM(B50:B50)</f>
        <v>0</v>
      </c>
      <c r="C51" s="170">
        <f t="shared" ref="C51:M51" si="17">SUM(C50:C50)</f>
        <v>79680000</v>
      </c>
      <c r="D51" s="170">
        <f t="shared" si="17"/>
        <v>0</v>
      </c>
      <c r="E51" s="170">
        <f t="shared" si="17"/>
        <v>79680000</v>
      </c>
      <c r="F51" s="170">
        <f t="shared" si="17"/>
        <v>0</v>
      </c>
      <c r="G51" s="170">
        <f t="shared" si="17"/>
        <v>0</v>
      </c>
      <c r="H51" s="170">
        <f t="shared" si="17"/>
        <v>0</v>
      </c>
      <c r="I51" s="170">
        <f t="shared" si="17"/>
        <v>0</v>
      </c>
      <c r="J51" s="170">
        <f t="shared" si="17"/>
        <v>0</v>
      </c>
      <c r="K51" s="170">
        <f t="shared" si="17"/>
        <v>79680000</v>
      </c>
      <c r="L51" s="170">
        <f t="shared" si="17"/>
        <v>0</v>
      </c>
      <c r="M51" s="170">
        <f t="shared" si="17"/>
        <v>79680000</v>
      </c>
    </row>
    <row r="52" spans="1:13" ht="15.75" customHeight="1" x14ac:dyDescent="0.25">
      <c r="A52" s="174" t="s">
        <v>135</v>
      </c>
      <c r="B52" s="167">
        <v>3200000</v>
      </c>
      <c r="C52" s="167">
        <v>0</v>
      </c>
      <c r="D52" s="167">
        <v>0</v>
      </c>
      <c r="E52" s="167">
        <f>SUM(B52:D52)</f>
        <v>3200000</v>
      </c>
      <c r="F52" s="167">
        <v>0</v>
      </c>
      <c r="G52" s="167">
        <v>0</v>
      </c>
      <c r="H52" s="167">
        <v>0</v>
      </c>
      <c r="I52" s="167">
        <f>SUM(F52:H52)</f>
        <v>0</v>
      </c>
      <c r="J52" s="167">
        <f t="shared" si="2"/>
        <v>3200000</v>
      </c>
      <c r="K52" s="167">
        <f t="shared" si="3"/>
        <v>0</v>
      </c>
      <c r="L52" s="167">
        <f t="shared" si="4"/>
        <v>0</v>
      </c>
      <c r="M52" s="168">
        <f t="shared" si="5"/>
        <v>3200000</v>
      </c>
    </row>
    <row r="53" spans="1:13" ht="15.75" customHeight="1" x14ac:dyDescent="0.25">
      <c r="A53" s="174" t="s">
        <v>97</v>
      </c>
      <c r="B53" s="167">
        <v>0</v>
      </c>
      <c r="C53" s="167">
        <v>15000000</v>
      </c>
      <c r="D53" s="167">
        <v>0</v>
      </c>
      <c r="E53" s="167">
        <f>SUM(B53:D53)</f>
        <v>15000000</v>
      </c>
      <c r="F53" s="167">
        <v>0</v>
      </c>
      <c r="G53" s="167">
        <v>0</v>
      </c>
      <c r="H53" s="167">
        <v>0</v>
      </c>
      <c r="I53" s="167">
        <f>SUM(F53:H53)</f>
        <v>0</v>
      </c>
      <c r="J53" s="167">
        <f t="shared" si="2"/>
        <v>0</v>
      </c>
      <c r="K53" s="167">
        <f t="shared" si="3"/>
        <v>15000000</v>
      </c>
      <c r="L53" s="167">
        <f t="shared" si="4"/>
        <v>0</v>
      </c>
      <c r="M53" s="168">
        <f t="shared" si="5"/>
        <v>15000000</v>
      </c>
    </row>
    <row r="54" spans="1:13" x14ac:dyDescent="0.25">
      <c r="A54" s="173" t="s">
        <v>65</v>
      </c>
      <c r="B54" s="170">
        <f>SUM(B52:B53)</f>
        <v>3200000</v>
      </c>
      <c r="C54" s="170">
        <f t="shared" ref="C54:M54" si="18">SUM(C52:C53)</f>
        <v>15000000</v>
      </c>
      <c r="D54" s="170">
        <f t="shared" si="18"/>
        <v>0</v>
      </c>
      <c r="E54" s="170">
        <f t="shared" si="18"/>
        <v>18200000</v>
      </c>
      <c r="F54" s="170">
        <f t="shared" si="18"/>
        <v>0</v>
      </c>
      <c r="G54" s="170">
        <f t="shared" si="18"/>
        <v>0</v>
      </c>
      <c r="H54" s="170">
        <f t="shared" si="18"/>
        <v>0</v>
      </c>
      <c r="I54" s="170">
        <f t="shared" si="18"/>
        <v>0</v>
      </c>
      <c r="J54" s="170">
        <f t="shared" si="18"/>
        <v>3200000</v>
      </c>
      <c r="K54" s="170">
        <f t="shared" si="18"/>
        <v>15000000</v>
      </c>
      <c r="L54" s="170">
        <f t="shared" si="18"/>
        <v>0</v>
      </c>
      <c r="M54" s="170">
        <f t="shared" si="18"/>
        <v>18200000</v>
      </c>
    </row>
    <row r="55" spans="1:13" x14ac:dyDescent="0.25">
      <c r="A55" s="175" t="s">
        <v>102</v>
      </c>
      <c r="B55" s="170">
        <f>B21+B29+B35+B46+B49+B51+B54</f>
        <v>6765884938</v>
      </c>
      <c r="C55" s="170">
        <f t="shared" ref="C55:M55" si="19">C21+C29+C35+C46+C49+C51+C54</f>
        <v>130067908</v>
      </c>
      <c r="D55" s="170">
        <f t="shared" si="19"/>
        <v>0</v>
      </c>
      <c r="E55" s="170">
        <f t="shared" si="19"/>
        <v>6895952846</v>
      </c>
      <c r="F55" s="170">
        <f t="shared" si="19"/>
        <v>249903096</v>
      </c>
      <c r="G55" s="170">
        <f t="shared" si="19"/>
        <v>0</v>
      </c>
      <c r="H55" s="170">
        <f t="shared" si="19"/>
        <v>0</v>
      </c>
      <c r="I55" s="170">
        <f t="shared" si="19"/>
        <v>249903096</v>
      </c>
      <c r="J55" s="170">
        <f t="shared" si="19"/>
        <v>7015788034</v>
      </c>
      <c r="K55" s="170">
        <f t="shared" si="19"/>
        <v>130067908</v>
      </c>
      <c r="L55" s="170">
        <f t="shared" si="19"/>
        <v>0</v>
      </c>
      <c r="M55" s="170">
        <f t="shared" si="19"/>
        <v>7145855942</v>
      </c>
    </row>
    <row r="56" spans="1:13" x14ac:dyDescent="0.25">
      <c r="A56" s="177" t="s">
        <v>100</v>
      </c>
      <c r="B56" s="170">
        <f>'3'!C79</f>
        <v>1848362288</v>
      </c>
      <c r="C56" s="170">
        <f>'3'!D79</f>
        <v>0</v>
      </c>
      <c r="D56" s="170">
        <f>'3'!E79</f>
        <v>0</v>
      </c>
      <c r="E56" s="170">
        <f>'3'!F79</f>
        <v>1848362288</v>
      </c>
      <c r="F56" s="170">
        <f>'3'!G79</f>
        <v>-241008537</v>
      </c>
      <c r="G56" s="170">
        <f>'3'!H79</f>
        <v>0</v>
      </c>
      <c r="H56" s="170">
        <f>'3'!I79</f>
        <v>0</v>
      </c>
      <c r="I56" s="170">
        <f>'3'!J79</f>
        <v>-241008537</v>
      </c>
      <c r="J56" s="170">
        <f>'3'!K79</f>
        <v>1607353751</v>
      </c>
      <c r="K56" s="170">
        <f>'3'!L79</f>
        <v>0</v>
      </c>
      <c r="L56" s="170">
        <f>'3'!M79</f>
        <v>0</v>
      </c>
      <c r="M56" s="170">
        <f>'3'!N79</f>
        <v>1607353751</v>
      </c>
    </row>
    <row r="57" spans="1:13" x14ac:dyDescent="0.25">
      <c r="A57" s="177" t="s">
        <v>101</v>
      </c>
      <c r="B57" s="170">
        <f>B55+B56</f>
        <v>8614247226</v>
      </c>
      <c r="C57" s="170">
        <f t="shared" ref="C57:M57" si="20">C55+C56</f>
        <v>130067908</v>
      </c>
      <c r="D57" s="170">
        <f t="shared" si="20"/>
        <v>0</v>
      </c>
      <c r="E57" s="170">
        <f t="shared" si="20"/>
        <v>8744315134</v>
      </c>
      <c r="F57" s="170">
        <f t="shared" si="20"/>
        <v>8894559</v>
      </c>
      <c r="G57" s="170">
        <f t="shared" si="20"/>
        <v>0</v>
      </c>
      <c r="H57" s="170">
        <f t="shared" si="20"/>
        <v>0</v>
      </c>
      <c r="I57" s="170">
        <f t="shared" si="20"/>
        <v>8894559</v>
      </c>
      <c r="J57" s="170">
        <f t="shared" si="20"/>
        <v>8623141785</v>
      </c>
      <c r="K57" s="170">
        <f t="shared" si="20"/>
        <v>130067908</v>
      </c>
      <c r="L57" s="170">
        <f t="shared" si="20"/>
        <v>0</v>
      </c>
      <c r="M57" s="170">
        <f t="shared" si="20"/>
        <v>8753209693</v>
      </c>
    </row>
  </sheetData>
  <mergeCells count="7">
    <mergeCell ref="F8:I8"/>
    <mergeCell ref="J8:M8"/>
    <mergeCell ref="A1:M1"/>
    <mergeCell ref="A4:M4"/>
    <mergeCell ref="A5:M5"/>
    <mergeCell ref="B8:E8"/>
    <mergeCell ref="A2:M2"/>
  </mergeCells>
  <phoneticPr fontId="1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4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M76"/>
  <sheetViews>
    <sheetView zoomScale="82" zoomScaleNormal="82" workbookViewId="0">
      <selection sqref="A1:M1"/>
    </sheetView>
  </sheetViews>
  <sheetFormatPr defaultRowHeight="15.75" x14ac:dyDescent="0.25"/>
  <cols>
    <col min="1" max="1" width="65.42578125" style="2" customWidth="1"/>
    <col min="2" max="2" width="14.85546875" style="2" bestFit="1" customWidth="1"/>
    <col min="3" max="3" width="13" style="2" bestFit="1" customWidth="1"/>
    <col min="4" max="4" width="11.42578125" style="2" customWidth="1"/>
    <col min="5" max="5" width="14.85546875" style="2" bestFit="1" customWidth="1"/>
    <col min="6" max="6" width="13.85546875" style="2" customWidth="1"/>
    <col min="7" max="7" width="9.140625" style="2"/>
    <col min="8" max="8" width="11.7109375" style="2" customWidth="1"/>
    <col min="9" max="9" width="14" style="2" bestFit="1" customWidth="1"/>
    <col min="10" max="10" width="14.85546875" style="2" bestFit="1" customWidth="1"/>
    <col min="11" max="11" width="13.140625" style="2" customWidth="1"/>
    <col min="12" max="12" width="12.140625" style="2" customWidth="1"/>
    <col min="13" max="13" width="14.7109375" style="2" customWidth="1"/>
    <col min="14" max="16384" width="9.140625" style="2"/>
  </cols>
  <sheetData>
    <row r="1" spans="1:13" x14ac:dyDescent="0.25">
      <c r="A1" s="191" t="s">
        <v>397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x14ac:dyDescent="0.25">
      <c r="A2" s="191" t="s">
        <v>383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x14ac:dyDescent="0.25">
      <c r="A4" s="192" t="s">
        <v>11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3" x14ac:dyDescent="0.25">
      <c r="A5" s="192" t="s">
        <v>305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3" x14ac:dyDescent="0.25">
      <c r="B7" s="90"/>
      <c r="C7" s="91"/>
      <c r="D7" s="91"/>
      <c r="E7" s="90"/>
      <c r="F7" s="91"/>
      <c r="G7" s="91"/>
      <c r="H7" s="91"/>
      <c r="I7" s="91"/>
      <c r="J7" s="91"/>
      <c r="K7" s="91"/>
      <c r="L7" s="90"/>
      <c r="M7" s="90" t="s">
        <v>294</v>
      </c>
    </row>
    <row r="8" spans="1:13" ht="15.75" customHeight="1" x14ac:dyDescent="0.25">
      <c r="A8" s="35" t="s">
        <v>13</v>
      </c>
      <c r="B8" s="185" t="s">
        <v>30</v>
      </c>
      <c r="C8" s="186"/>
      <c r="D8" s="186"/>
      <c r="E8" s="187"/>
      <c r="F8" s="185" t="s">
        <v>377</v>
      </c>
      <c r="G8" s="186"/>
      <c r="H8" s="186"/>
      <c r="I8" s="187"/>
      <c r="J8" s="185" t="s">
        <v>14</v>
      </c>
      <c r="K8" s="186"/>
      <c r="L8" s="186"/>
      <c r="M8" s="187"/>
    </row>
    <row r="9" spans="1:13" ht="31.5" x14ac:dyDescent="0.25">
      <c r="A9" s="35" t="s">
        <v>33</v>
      </c>
      <c r="B9" s="92" t="s">
        <v>31</v>
      </c>
      <c r="C9" s="93" t="s">
        <v>32</v>
      </c>
      <c r="D9" s="94" t="s">
        <v>143</v>
      </c>
      <c r="E9" s="93" t="s">
        <v>14</v>
      </c>
      <c r="F9" s="92" t="s">
        <v>31</v>
      </c>
      <c r="G9" s="93" t="s">
        <v>32</v>
      </c>
      <c r="H9" s="94" t="s">
        <v>143</v>
      </c>
      <c r="I9" s="93" t="s">
        <v>14</v>
      </c>
      <c r="J9" s="92" t="s">
        <v>31</v>
      </c>
      <c r="K9" s="93" t="s">
        <v>32</v>
      </c>
      <c r="L9" s="94" t="s">
        <v>143</v>
      </c>
      <c r="M9" s="93" t="s">
        <v>14</v>
      </c>
    </row>
    <row r="10" spans="1:13" ht="31.5" x14ac:dyDescent="0.25">
      <c r="A10" s="48" t="s">
        <v>94</v>
      </c>
      <c r="B10" s="12">
        <v>89209694</v>
      </c>
      <c r="C10" s="12">
        <v>0</v>
      </c>
      <c r="D10" s="12">
        <v>0</v>
      </c>
      <c r="E10" s="12">
        <f>SUM(B10:D10)</f>
        <v>89209694</v>
      </c>
      <c r="F10" s="12">
        <v>215000</v>
      </c>
      <c r="G10" s="12">
        <v>0</v>
      </c>
      <c r="H10" s="12">
        <v>0</v>
      </c>
      <c r="I10" s="12">
        <f>SUM(F10:H10)</f>
        <v>215000</v>
      </c>
      <c r="J10" s="12">
        <f>B10+F10</f>
        <v>89424694</v>
      </c>
      <c r="K10" s="12">
        <f>C10+G10</f>
        <v>0</v>
      </c>
      <c r="L10" s="12">
        <f>D10+H10</f>
        <v>0</v>
      </c>
      <c r="M10" s="12">
        <f>SUM(J10:L10)</f>
        <v>89424694</v>
      </c>
    </row>
    <row r="11" spans="1:13" x14ac:dyDescent="0.25">
      <c r="A11" s="48" t="s">
        <v>370</v>
      </c>
      <c r="B11" s="12">
        <v>4700000</v>
      </c>
      <c r="C11" s="12">
        <v>0</v>
      </c>
      <c r="D11" s="12">
        <v>0</v>
      </c>
      <c r="E11" s="12">
        <f>SUM(B11:D11)</f>
        <v>4700000</v>
      </c>
      <c r="F11" s="12">
        <v>0</v>
      </c>
      <c r="G11" s="12">
        <v>0</v>
      </c>
      <c r="H11" s="12">
        <v>0</v>
      </c>
      <c r="I11" s="12">
        <f>SUM(F11:H11)</f>
        <v>0</v>
      </c>
      <c r="J11" s="12">
        <f t="shared" ref="J11:J71" si="0">B11+F11</f>
        <v>4700000</v>
      </c>
      <c r="K11" s="12">
        <f t="shared" ref="K11:K71" si="1">C11+G11</f>
        <v>0</v>
      </c>
      <c r="L11" s="12">
        <f t="shared" ref="L11:L71" si="2">D11+H11</f>
        <v>0</v>
      </c>
      <c r="M11" s="12">
        <f t="shared" ref="M11:M71" si="3">SUM(J11:L11)</f>
        <v>4700000</v>
      </c>
    </row>
    <row r="12" spans="1:13" x14ac:dyDescent="0.25">
      <c r="A12" s="52" t="s">
        <v>93</v>
      </c>
      <c r="B12" s="12">
        <v>0</v>
      </c>
      <c r="C12" s="12">
        <v>1800000</v>
      </c>
      <c r="D12" s="12">
        <v>0</v>
      </c>
      <c r="E12" s="12">
        <f>SUM(B12:D12)</f>
        <v>1800000</v>
      </c>
      <c r="F12" s="12">
        <v>0</v>
      </c>
      <c r="G12" s="12">
        <v>0</v>
      </c>
      <c r="H12" s="12">
        <v>0</v>
      </c>
      <c r="I12" s="12">
        <f>SUM(F12:H12)</f>
        <v>0</v>
      </c>
      <c r="J12" s="12">
        <f t="shared" si="0"/>
        <v>0</v>
      </c>
      <c r="K12" s="12">
        <f t="shared" si="1"/>
        <v>1800000</v>
      </c>
      <c r="L12" s="12">
        <f t="shared" si="2"/>
        <v>0</v>
      </c>
      <c r="M12" s="12">
        <f t="shared" si="3"/>
        <v>1800000</v>
      </c>
    </row>
    <row r="13" spans="1:13" x14ac:dyDescent="0.25">
      <c r="A13" s="39" t="s">
        <v>7</v>
      </c>
      <c r="B13" s="30">
        <f>SUM(B10:B12)</f>
        <v>93909694</v>
      </c>
      <c r="C13" s="30">
        <f t="shared" ref="C13:M13" si="4">SUM(C10:C12)</f>
        <v>1800000</v>
      </c>
      <c r="D13" s="30">
        <f t="shared" si="4"/>
        <v>0</v>
      </c>
      <c r="E13" s="30">
        <f t="shared" si="4"/>
        <v>95709694</v>
      </c>
      <c r="F13" s="30">
        <f t="shared" si="4"/>
        <v>215000</v>
      </c>
      <c r="G13" s="30">
        <f t="shared" si="4"/>
        <v>0</v>
      </c>
      <c r="H13" s="30">
        <f t="shared" si="4"/>
        <v>0</v>
      </c>
      <c r="I13" s="30">
        <f t="shared" si="4"/>
        <v>215000</v>
      </c>
      <c r="J13" s="30">
        <f t="shared" si="4"/>
        <v>94124694</v>
      </c>
      <c r="K13" s="30">
        <f t="shared" si="4"/>
        <v>1800000</v>
      </c>
      <c r="L13" s="30">
        <f t="shared" si="4"/>
        <v>0</v>
      </c>
      <c r="M13" s="30">
        <f t="shared" si="4"/>
        <v>95924694</v>
      </c>
    </row>
    <row r="14" spans="1:13" ht="31.5" x14ac:dyDescent="0.25">
      <c r="A14" s="48" t="s">
        <v>94</v>
      </c>
      <c r="B14" s="12">
        <v>16553260</v>
      </c>
      <c r="C14" s="12">
        <v>0</v>
      </c>
      <c r="D14" s="12">
        <v>0</v>
      </c>
      <c r="E14" s="12">
        <f>SUM(B14:D14)</f>
        <v>16553260</v>
      </c>
      <c r="F14" s="12">
        <v>0</v>
      </c>
      <c r="G14" s="12">
        <v>0</v>
      </c>
      <c r="H14" s="12">
        <v>0</v>
      </c>
      <c r="I14" s="12">
        <f>SUM(F14:H14)</f>
        <v>0</v>
      </c>
      <c r="J14" s="12">
        <f t="shared" si="0"/>
        <v>16553260</v>
      </c>
      <c r="K14" s="12">
        <f t="shared" si="1"/>
        <v>0</v>
      </c>
      <c r="L14" s="12">
        <f t="shared" si="2"/>
        <v>0</v>
      </c>
      <c r="M14" s="12">
        <f t="shared" si="3"/>
        <v>16553260</v>
      </c>
    </row>
    <row r="15" spans="1:13" x14ac:dyDescent="0.25">
      <c r="A15" s="48" t="s">
        <v>370</v>
      </c>
      <c r="B15" s="12">
        <v>800000</v>
      </c>
      <c r="C15" s="12">
        <v>0</v>
      </c>
      <c r="D15" s="12">
        <v>0</v>
      </c>
      <c r="E15" s="12">
        <f>SUM(B15:D15)</f>
        <v>800000</v>
      </c>
      <c r="F15" s="12">
        <v>0</v>
      </c>
      <c r="G15" s="12">
        <v>0</v>
      </c>
      <c r="H15" s="12">
        <v>0</v>
      </c>
      <c r="I15" s="12">
        <f>SUM(F15:H15)</f>
        <v>0</v>
      </c>
      <c r="J15" s="12">
        <f t="shared" si="0"/>
        <v>800000</v>
      </c>
      <c r="K15" s="12">
        <f t="shared" si="1"/>
        <v>0</v>
      </c>
      <c r="L15" s="12">
        <f t="shared" si="2"/>
        <v>0</v>
      </c>
      <c r="M15" s="12">
        <f t="shared" si="3"/>
        <v>800000</v>
      </c>
    </row>
    <row r="16" spans="1:13" x14ac:dyDescent="0.25">
      <c r="A16" s="52" t="s">
        <v>93</v>
      </c>
      <c r="B16" s="12">
        <v>0</v>
      </c>
      <c r="C16" s="12">
        <v>351000</v>
      </c>
      <c r="D16" s="12">
        <v>0</v>
      </c>
      <c r="E16" s="12">
        <f>SUM(B16:D16)</f>
        <v>351000</v>
      </c>
      <c r="F16" s="12">
        <v>0</v>
      </c>
      <c r="G16" s="12">
        <v>0</v>
      </c>
      <c r="H16" s="12">
        <v>0</v>
      </c>
      <c r="I16" s="12">
        <f>SUM(F16:H16)</f>
        <v>0</v>
      </c>
      <c r="J16" s="12">
        <f t="shared" si="0"/>
        <v>0</v>
      </c>
      <c r="K16" s="12">
        <f t="shared" si="1"/>
        <v>351000</v>
      </c>
      <c r="L16" s="12">
        <f t="shared" si="2"/>
        <v>0</v>
      </c>
      <c r="M16" s="12">
        <f t="shared" si="3"/>
        <v>351000</v>
      </c>
    </row>
    <row r="17" spans="1:13" x14ac:dyDescent="0.25">
      <c r="A17" s="39" t="s">
        <v>107</v>
      </c>
      <c r="B17" s="30">
        <f>SUM(B14:B16)</f>
        <v>17353260</v>
      </c>
      <c r="C17" s="30">
        <f t="shared" ref="C17:M17" si="5">SUM(C14:C16)</f>
        <v>351000</v>
      </c>
      <c r="D17" s="30">
        <f t="shared" si="5"/>
        <v>0</v>
      </c>
      <c r="E17" s="30">
        <f t="shared" si="5"/>
        <v>17704260</v>
      </c>
      <c r="F17" s="30">
        <f t="shared" si="5"/>
        <v>0</v>
      </c>
      <c r="G17" s="30">
        <f t="shared" si="5"/>
        <v>0</v>
      </c>
      <c r="H17" s="30">
        <f t="shared" si="5"/>
        <v>0</v>
      </c>
      <c r="I17" s="30">
        <f t="shared" si="5"/>
        <v>0</v>
      </c>
      <c r="J17" s="30">
        <f t="shared" si="5"/>
        <v>17353260</v>
      </c>
      <c r="K17" s="30">
        <f t="shared" si="5"/>
        <v>351000</v>
      </c>
      <c r="L17" s="30">
        <f t="shared" si="5"/>
        <v>0</v>
      </c>
      <c r="M17" s="30">
        <f t="shared" si="5"/>
        <v>17704260</v>
      </c>
    </row>
    <row r="18" spans="1:13" ht="31.5" x14ac:dyDescent="0.25">
      <c r="A18" s="48" t="s">
        <v>94</v>
      </c>
      <c r="B18" s="12">
        <v>251425595</v>
      </c>
      <c r="C18" s="12">
        <v>15874000</v>
      </c>
      <c r="D18" s="12">
        <v>0</v>
      </c>
      <c r="E18" s="12">
        <f>SUM(B18:D18)</f>
        <v>267299595</v>
      </c>
      <c r="F18" s="12">
        <v>5185000</v>
      </c>
      <c r="G18" s="12">
        <v>0</v>
      </c>
      <c r="H18" s="12">
        <v>0</v>
      </c>
      <c r="I18" s="12">
        <f>SUM(F18:H18)</f>
        <v>5185000</v>
      </c>
      <c r="J18" s="12">
        <f t="shared" si="0"/>
        <v>256610595</v>
      </c>
      <c r="K18" s="12">
        <f t="shared" si="1"/>
        <v>15874000</v>
      </c>
      <c r="L18" s="12">
        <f t="shared" si="2"/>
        <v>0</v>
      </c>
      <c r="M18" s="12">
        <f t="shared" si="3"/>
        <v>272484595</v>
      </c>
    </row>
    <row r="19" spans="1:13" x14ac:dyDescent="0.25">
      <c r="A19" s="11" t="s">
        <v>0</v>
      </c>
      <c r="B19" s="12">
        <v>90076383</v>
      </c>
      <c r="C19" s="12">
        <v>0</v>
      </c>
      <c r="D19" s="12">
        <v>0</v>
      </c>
      <c r="E19" s="12">
        <f t="shared" ref="E19:E31" si="6">SUM(B19:D19)</f>
        <v>90076383</v>
      </c>
      <c r="F19" s="12">
        <v>0</v>
      </c>
      <c r="G19" s="12">
        <v>0</v>
      </c>
      <c r="H19" s="12">
        <v>0</v>
      </c>
      <c r="I19" s="12">
        <f t="shared" ref="I19:I31" si="7">SUM(F19:H19)</f>
        <v>0</v>
      </c>
      <c r="J19" s="12">
        <f t="shared" si="0"/>
        <v>90076383</v>
      </c>
      <c r="K19" s="12">
        <f t="shared" si="1"/>
        <v>0</v>
      </c>
      <c r="L19" s="12">
        <f t="shared" si="2"/>
        <v>0</v>
      </c>
      <c r="M19" s="12">
        <f t="shared" si="3"/>
        <v>90076383</v>
      </c>
    </row>
    <row r="20" spans="1:13" x14ac:dyDescent="0.25">
      <c r="A20" s="11" t="s">
        <v>4</v>
      </c>
      <c r="B20" s="12">
        <v>11560684</v>
      </c>
      <c r="C20" s="12">
        <v>0</v>
      </c>
      <c r="D20" s="12">
        <v>0</v>
      </c>
      <c r="E20" s="12">
        <f t="shared" si="6"/>
        <v>11560684</v>
      </c>
      <c r="F20" s="12">
        <v>0</v>
      </c>
      <c r="G20" s="12">
        <v>0</v>
      </c>
      <c r="H20" s="12">
        <v>0</v>
      </c>
      <c r="I20" s="12">
        <f t="shared" si="7"/>
        <v>0</v>
      </c>
      <c r="J20" s="12">
        <f t="shared" si="0"/>
        <v>11560684</v>
      </c>
      <c r="K20" s="12">
        <f t="shared" si="1"/>
        <v>0</v>
      </c>
      <c r="L20" s="12">
        <f t="shared" si="2"/>
        <v>0</v>
      </c>
      <c r="M20" s="12">
        <f t="shared" si="3"/>
        <v>11560684</v>
      </c>
    </row>
    <row r="21" spans="1:13" x14ac:dyDescent="0.25">
      <c r="A21" s="11" t="s">
        <v>299</v>
      </c>
      <c r="B21" s="12">
        <v>1270000</v>
      </c>
      <c r="C21" s="12">
        <v>0</v>
      </c>
      <c r="D21" s="12">
        <v>0</v>
      </c>
      <c r="E21" s="12">
        <f t="shared" si="6"/>
        <v>1270000</v>
      </c>
      <c r="F21" s="12">
        <v>0</v>
      </c>
      <c r="G21" s="12">
        <v>0</v>
      </c>
      <c r="H21" s="12">
        <v>0</v>
      </c>
      <c r="I21" s="12">
        <f t="shared" si="7"/>
        <v>0</v>
      </c>
      <c r="J21" s="12">
        <f t="shared" si="0"/>
        <v>1270000</v>
      </c>
      <c r="K21" s="12">
        <f t="shared" si="1"/>
        <v>0</v>
      </c>
      <c r="L21" s="12">
        <f t="shared" si="2"/>
        <v>0</v>
      </c>
      <c r="M21" s="12">
        <f t="shared" si="3"/>
        <v>1270000</v>
      </c>
    </row>
    <row r="22" spans="1:13" x14ac:dyDescent="0.25">
      <c r="A22" s="48" t="s">
        <v>142</v>
      </c>
      <c r="B22" s="12">
        <v>100000</v>
      </c>
      <c r="C22" s="12">
        <v>0</v>
      </c>
      <c r="D22" s="12">
        <v>0</v>
      </c>
      <c r="E22" s="12">
        <f t="shared" si="6"/>
        <v>100000</v>
      </c>
      <c r="F22" s="12">
        <v>0</v>
      </c>
      <c r="G22" s="12">
        <v>0</v>
      </c>
      <c r="H22" s="12">
        <v>0</v>
      </c>
      <c r="I22" s="12">
        <f t="shared" si="7"/>
        <v>0</v>
      </c>
      <c r="J22" s="12">
        <f t="shared" si="0"/>
        <v>100000</v>
      </c>
      <c r="K22" s="12">
        <f t="shared" si="1"/>
        <v>0</v>
      </c>
      <c r="L22" s="12">
        <f t="shared" si="2"/>
        <v>0</v>
      </c>
      <c r="M22" s="12">
        <f t="shared" si="3"/>
        <v>100000</v>
      </c>
    </row>
    <row r="23" spans="1:13" x14ac:dyDescent="0.25">
      <c r="A23" s="11" t="s">
        <v>135</v>
      </c>
      <c r="B23" s="12">
        <v>193201361</v>
      </c>
      <c r="C23" s="12">
        <v>0</v>
      </c>
      <c r="D23" s="12">
        <v>0</v>
      </c>
      <c r="E23" s="12">
        <f t="shared" si="6"/>
        <v>193201361</v>
      </c>
      <c r="F23" s="12">
        <v>0</v>
      </c>
      <c r="G23" s="12">
        <v>0</v>
      </c>
      <c r="H23" s="12">
        <v>0</v>
      </c>
      <c r="I23" s="12">
        <f t="shared" si="7"/>
        <v>0</v>
      </c>
      <c r="J23" s="12">
        <f t="shared" si="0"/>
        <v>193201361</v>
      </c>
      <c r="K23" s="12">
        <f t="shared" si="1"/>
        <v>0</v>
      </c>
      <c r="L23" s="12">
        <f t="shared" si="2"/>
        <v>0</v>
      </c>
      <c r="M23" s="12">
        <f t="shared" si="3"/>
        <v>193201361</v>
      </c>
    </row>
    <row r="24" spans="1:13" x14ac:dyDescent="0.25">
      <c r="A24" s="11" t="s">
        <v>95</v>
      </c>
      <c r="B24" s="12">
        <v>6137200</v>
      </c>
      <c r="C24" s="12">
        <v>0</v>
      </c>
      <c r="D24" s="12">
        <v>0</v>
      </c>
      <c r="E24" s="12">
        <f t="shared" si="6"/>
        <v>6137200</v>
      </c>
      <c r="F24" s="12">
        <v>0</v>
      </c>
      <c r="G24" s="12">
        <v>0</v>
      </c>
      <c r="H24" s="12">
        <v>0</v>
      </c>
      <c r="I24" s="12">
        <f t="shared" si="7"/>
        <v>0</v>
      </c>
      <c r="J24" s="12">
        <f t="shared" si="0"/>
        <v>6137200</v>
      </c>
      <c r="K24" s="12">
        <f t="shared" si="1"/>
        <v>0</v>
      </c>
      <c r="L24" s="12">
        <f t="shared" si="2"/>
        <v>0</v>
      </c>
      <c r="M24" s="12">
        <f t="shared" si="3"/>
        <v>6137200</v>
      </c>
    </row>
    <row r="25" spans="1:13" x14ac:dyDescent="0.25">
      <c r="A25" s="11" t="s">
        <v>1</v>
      </c>
      <c r="B25" s="12">
        <v>52082186</v>
      </c>
      <c r="C25" s="12">
        <v>0</v>
      </c>
      <c r="D25" s="12">
        <v>0</v>
      </c>
      <c r="E25" s="12">
        <f t="shared" si="6"/>
        <v>52082186</v>
      </c>
      <c r="F25" s="12">
        <v>0</v>
      </c>
      <c r="G25" s="12">
        <v>0</v>
      </c>
      <c r="H25" s="12">
        <v>0</v>
      </c>
      <c r="I25" s="12">
        <f t="shared" si="7"/>
        <v>0</v>
      </c>
      <c r="J25" s="12">
        <f t="shared" si="0"/>
        <v>52082186</v>
      </c>
      <c r="K25" s="12">
        <f t="shared" si="1"/>
        <v>0</v>
      </c>
      <c r="L25" s="12">
        <f t="shared" si="2"/>
        <v>0</v>
      </c>
      <c r="M25" s="12">
        <f t="shared" si="3"/>
        <v>52082186</v>
      </c>
    </row>
    <row r="26" spans="1:13" x14ac:dyDescent="0.25">
      <c r="A26" s="11" t="s">
        <v>108</v>
      </c>
      <c r="B26" s="12">
        <v>234190488</v>
      </c>
      <c r="C26" s="12">
        <v>0</v>
      </c>
      <c r="D26" s="12">
        <v>0</v>
      </c>
      <c r="E26" s="12">
        <f t="shared" si="6"/>
        <v>234190488</v>
      </c>
      <c r="F26" s="12">
        <v>0</v>
      </c>
      <c r="G26" s="12">
        <v>0</v>
      </c>
      <c r="H26" s="12">
        <v>0</v>
      </c>
      <c r="I26" s="12">
        <f t="shared" si="7"/>
        <v>0</v>
      </c>
      <c r="J26" s="12">
        <f t="shared" si="0"/>
        <v>234190488</v>
      </c>
      <c r="K26" s="12">
        <f t="shared" si="1"/>
        <v>0</v>
      </c>
      <c r="L26" s="12">
        <f t="shared" si="2"/>
        <v>0</v>
      </c>
      <c r="M26" s="12">
        <f t="shared" si="3"/>
        <v>234190488</v>
      </c>
    </row>
    <row r="27" spans="1:13" x14ac:dyDescent="0.25">
      <c r="A27" s="11" t="s">
        <v>109</v>
      </c>
      <c r="B27" s="12">
        <v>192936208</v>
      </c>
      <c r="C27" s="12">
        <v>16183662</v>
      </c>
      <c r="D27" s="12">
        <v>0</v>
      </c>
      <c r="E27" s="12">
        <f t="shared" si="6"/>
        <v>209119870</v>
      </c>
      <c r="F27" s="12">
        <v>0</v>
      </c>
      <c r="G27" s="12">
        <v>0</v>
      </c>
      <c r="H27" s="12">
        <v>0</v>
      </c>
      <c r="I27" s="12">
        <f t="shared" si="7"/>
        <v>0</v>
      </c>
      <c r="J27" s="12">
        <f t="shared" si="0"/>
        <v>192936208</v>
      </c>
      <c r="K27" s="12">
        <f t="shared" si="1"/>
        <v>16183662</v>
      </c>
      <c r="L27" s="12">
        <f t="shared" si="2"/>
        <v>0</v>
      </c>
      <c r="M27" s="12">
        <f t="shared" si="3"/>
        <v>209119870</v>
      </c>
    </row>
    <row r="28" spans="1:13" x14ac:dyDescent="0.25">
      <c r="A28" s="48" t="s">
        <v>2</v>
      </c>
      <c r="B28" s="12">
        <v>21545996</v>
      </c>
      <c r="C28" s="12">
        <v>0</v>
      </c>
      <c r="D28" s="12">
        <v>0</v>
      </c>
      <c r="E28" s="12">
        <f t="shared" si="6"/>
        <v>21545996</v>
      </c>
      <c r="F28" s="12">
        <v>0</v>
      </c>
      <c r="G28" s="12">
        <v>0</v>
      </c>
      <c r="H28" s="12">
        <v>0</v>
      </c>
      <c r="I28" s="12">
        <f t="shared" si="7"/>
        <v>0</v>
      </c>
      <c r="J28" s="12">
        <f t="shared" si="0"/>
        <v>21545996</v>
      </c>
      <c r="K28" s="12">
        <f t="shared" si="1"/>
        <v>0</v>
      </c>
      <c r="L28" s="12">
        <f t="shared" si="2"/>
        <v>0</v>
      </c>
      <c r="M28" s="12">
        <f t="shared" si="3"/>
        <v>21545996</v>
      </c>
    </row>
    <row r="29" spans="1:13" x14ac:dyDescent="0.25">
      <c r="A29" s="11" t="s">
        <v>97</v>
      </c>
      <c r="B29" s="12">
        <v>31949423</v>
      </c>
      <c r="C29" s="12">
        <v>0</v>
      </c>
      <c r="D29" s="12">
        <v>0</v>
      </c>
      <c r="E29" s="12">
        <f t="shared" si="6"/>
        <v>31949423</v>
      </c>
      <c r="F29" s="12">
        <v>0</v>
      </c>
      <c r="G29" s="12">
        <v>0</v>
      </c>
      <c r="H29" s="12">
        <v>0</v>
      </c>
      <c r="I29" s="12">
        <f t="shared" si="7"/>
        <v>0</v>
      </c>
      <c r="J29" s="12">
        <f t="shared" si="0"/>
        <v>31949423</v>
      </c>
      <c r="K29" s="12">
        <f t="shared" si="1"/>
        <v>0</v>
      </c>
      <c r="L29" s="12">
        <f t="shared" si="2"/>
        <v>0</v>
      </c>
      <c r="M29" s="12">
        <f t="shared" si="3"/>
        <v>31949423</v>
      </c>
    </row>
    <row r="30" spans="1:13" x14ac:dyDescent="0.25">
      <c r="A30" s="11" t="s">
        <v>93</v>
      </c>
      <c r="B30" s="12">
        <v>0</v>
      </c>
      <c r="C30" s="12">
        <v>3952484</v>
      </c>
      <c r="D30" s="12">
        <v>0</v>
      </c>
      <c r="E30" s="12">
        <f t="shared" si="6"/>
        <v>3952484</v>
      </c>
      <c r="F30" s="12">
        <v>0</v>
      </c>
      <c r="G30" s="12">
        <v>0</v>
      </c>
      <c r="H30" s="12">
        <v>0</v>
      </c>
      <c r="I30" s="12">
        <f t="shared" si="7"/>
        <v>0</v>
      </c>
      <c r="J30" s="12">
        <f t="shared" si="0"/>
        <v>0</v>
      </c>
      <c r="K30" s="12">
        <f t="shared" si="1"/>
        <v>3952484</v>
      </c>
      <c r="L30" s="12">
        <f t="shared" si="2"/>
        <v>0</v>
      </c>
      <c r="M30" s="12">
        <f t="shared" si="3"/>
        <v>3952484</v>
      </c>
    </row>
    <row r="31" spans="1:13" x14ac:dyDescent="0.25">
      <c r="A31" s="11" t="s">
        <v>110</v>
      </c>
      <c r="B31" s="12">
        <v>23792048</v>
      </c>
      <c r="C31" s="12">
        <v>10000000</v>
      </c>
      <c r="D31" s="12">
        <v>0</v>
      </c>
      <c r="E31" s="12">
        <f t="shared" si="6"/>
        <v>33792048</v>
      </c>
      <c r="F31" s="12">
        <v>0</v>
      </c>
      <c r="G31" s="12">
        <v>0</v>
      </c>
      <c r="H31" s="12">
        <v>0</v>
      </c>
      <c r="I31" s="12">
        <f t="shared" si="7"/>
        <v>0</v>
      </c>
      <c r="J31" s="12">
        <f t="shared" si="0"/>
        <v>23792048</v>
      </c>
      <c r="K31" s="12">
        <f t="shared" si="1"/>
        <v>10000000</v>
      </c>
      <c r="L31" s="12">
        <f t="shared" si="2"/>
        <v>0</v>
      </c>
      <c r="M31" s="12">
        <f t="shared" si="3"/>
        <v>33792048</v>
      </c>
    </row>
    <row r="32" spans="1:13" x14ac:dyDescent="0.25">
      <c r="A32" s="39" t="s">
        <v>8</v>
      </c>
      <c r="B32" s="30">
        <f>SUM(B18:B31)</f>
        <v>1110267572</v>
      </c>
      <c r="C32" s="30">
        <f t="shared" ref="C32:M32" si="8">SUM(C18:C31)</f>
        <v>46010146</v>
      </c>
      <c r="D32" s="30">
        <f t="shared" si="8"/>
        <v>0</v>
      </c>
      <c r="E32" s="30">
        <f t="shared" si="8"/>
        <v>1156277718</v>
      </c>
      <c r="F32" s="30">
        <f t="shared" si="8"/>
        <v>5185000</v>
      </c>
      <c r="G32" s="30">
        <f t="shared" si="8"/>
        <v>0</v>
      </c>
      <c r="H32" s="30">
        <f t="shared" si="8"/>
        <v>0</v>
      </c>
      <c r="I32" s="30">
        <f t="shared" si="8"/>
        <v>5185000</v>
      </c>
      <c r="J32" s="30">
        <f t="shared" si="8"/>
        <v>1115452572</v>
      </c>
      <c r="K32" s="30">
        <f t="shared" si="8"/>
        <v>46010146</v>
      </c>
      <c r="L32" s="30">
        <f t="shared" si="8"/>
        <v>0</v>
      </c>
      <c r="M32" s="30">
        <f t="shared" si="8"/>
        <v>1161462718</v>
      </c>
    </row>
    <row r="33" spans="1:13" x14ac:dyDescent="0.25">
      <c r="A33" s="48" t="s">
        <v>104</v>
      </c>
      <c r="B33" s="12">
        <v>752400</v>
      </c>
      <c r="C33" s="12">
        <v>0</v>
      </c>
      <c r="D33" s="12">
        <v>0</v>
      </c>
      <c r="E33" s="53">
        <f>SUM(B33:D33)</f>
        <v>752400</v>
      </c>
      <c r="F33" s="12">
        <v>0</v>
      </c>
      <c r="G33" s="12">
        <v>0</v>
      </c>
      <c r="H33" s="12">
        <v>0</v>
      </c>
      <c r="I33" s="53">
        <f>SUM(F33:H33)</f>
        <v>0</v>
      </c>
      <c r="J33" s="12">
        <f t="shared" si="0"/>
        <v>752400</v>
      </c>
      <c r="K33" s="12">
        <f t="shared" si="1"/>
        <v>0</v>
      </c>
      <c r="L33" s="12">
        <f t="shared" si="2"/>
        <v>0</v>
      </c>
      <c r="M33" s="12">
        <f t="shared" si="3"/>
        <v>752400</v>
      </c>
    </row>
    <row r="34" spans="1:13" x14ac:dyDescent="0.25">
      <c r="A34" s="11" t="s">
        <v>110</v>
      </c>
      <c r="B34" s="12">
        <v>42589160</v>
      </c>
      <c r="C34" s="12">
        <v>16000000</v>
      </c>
      <c r="D34" s="12">
        <v>0</v>
      </c>
      <c r="E34" s="53">
        <f>SUM(B34:D34)</f>
        <v>58589160</v>
      </c>
      <c r="F34" s="12">
        <v>0</v>
      </c>
      <c r="G34" s="12">
        <v>0</v>
      </c>
      <c r="H34" s="12">
        <v>0</v>
      </c>
      <c r="I34" s="53">
        <f>SUM(F34:H34)</f>
        <v>0</v>
      </c>
      <c r="J34" s="12">
        <f t="shared" si="0"/>
        <v>42589160</v>
      </c>
      <c r="K34" s="12">
        <f t="shared" si="1"/>
        <v>16000000</v>
      </c>
      <c r="L34" s="12">
        <f t="shared" si="2"/>
        <v>0</v>
      </c>
      <c r="M34" s="12">
        <f t="shared" si="3"/>
        <v>58589160</v>
      </c>
    </row>
    <row r="35" spans="1:13" x14ac:dyDescent="0.25">
      <c r="A35" s="36" t="s">
        <v>111</v>
      </c>
      <c r="B35" s="30">
        <f>SUM(B33:B34)</f>
        <v>43341560</v>
      </c>
      <c r="C35" s="30">
        <f t="shared" ref="C35:M35" si="9">SUM(C33:C34)</f>
        <v>16000000</v>
      </c>
      <c r="D35" s="30">
        <f t="shared" si="9"/>
        <v>0</v>
      </c>
      <c r="E35" s="30">
        <f t="shared" si="9"/>
        <v>59341560</v>
      </c>
      <c r="F35" s="30">
        <f t="shared" si="9"/>
        <v>0</v>
      </c>
      <c r="G35" s="30">
        <f t="shared" si="9"/>
        <v>0</v>
      </c>
      <c r="H35" s="30">
        <f t="shared" si="9"/>
        <v>0</v>
      </c>
      <c r="I35" s="30">
        <f t="shared" si="9"/>
        <v>0</v>
      </c>
      <c r="J35" s="30">
        <f t="shared" si="9"/>
        <v>43341560</v>
      </c>
      <c r="K35" s="30">
        <f t="shared" si="9"/>
        <v>16000000</v>
      </c>
      <c r="L35" s="30">
        <f t="shared" si="9"/>
        <v>0</v>
      </c>
      <c r="M35" s="30">
        <f t="shared" si="9"/>
        <v>59341560</v>
      </c>
    </row>
    <row r="36" spans="1:13" ht="31.5" x14ac:dyDescent="0.25">
      <c r="A36" s="48" t="s">
        <v>94</v>
      </c>
      <c r="B36" s="12">
        <v>691153715</v>
      </c>
      <c r="C36" s="12">
        <v>8000000</v>
      </c>
      <c r="D36" s="12">
        <v>0</v>
      </c>
      <c r="E36" s="12">
        <f>SUM(B36:D36)</f>
        <v>699153715</v>
      </c>
      <c r="F36" s="12">
        <v>-91278838</v>
      </c>
      <c r="G36" s="12">
        <v>0</v>
      </c>
      <c r="H36" s="12">
        <v>0</v>
      </c>
      <c r="I36" s="12">
        <f t="shared" ref="I36:I46" si="10">SUM(F36:H36)</f>
        <v>-91278838</v>
      </c>
      <c r="J36" s="12">
        <f t="shared" si="0"/>
        <v>599874877</v>
      </c>
      <c r="K36" s="12">
        <f t="shared" si="1"/>
        <v>8000000</v>
      </c>
      <c r="L36" s="12">
        <f t="shared" si="2"/>
        <v>0</v>
      </c>
      <c r="M36" s="12">
        <f t="shared" si="3"/>
        <v>607874877</v>
      </c>
    </row>
    <row r="37" spans="1:13" x14ac:dyDescent="0.25">
      <c r="A37" s="74" t="s">
        <v>389</v>
      </c>
      <c r="B37" s="12"/>
      <c r="C37" s="12"/>
      <c r="D37" s="12"/>
      <c r="E37" s="12"/>
      <c r="F37" s="12">
        <v>22271251</v>
      </c>
      <c r="G37" s="12"/>
      <c r="H37" s="12"/>
      <c r="I37" s="12">
        <f t="shared" si="10"/>
        <v>22271251</v>
      </c>
      <c r="J37" s="12">
        <f t="shared" si="0"/>
        <v>22271251</v>
      </c>
      <c r="K37" s="12"/>
      <c r="L37" s="12"/>
      <c r="M37" s="12">
        <f t="shared" si="3"/>
        <v>22271251</v>
      </c>
    </row>
    <row r="38" spans="1:13" x14ac:dyDescent="0.25">
      <c r="A38" s="74" t="s">
        <v>371</v>
      </c>
      <c r="B38" s="12">
        <v>447879923</v>
      </c>
      <c r="C38" s="12">
        <v>0</v>
      </c>
      <c r="D38" s="12">
        <v>0</v>
      </c>
      <c r="E38" s="12">
        <f>SUM(B38:D38)</f>
        <v>447879923</v>
      </c>
      <c r="F38" s="12">
        <v>-5453381</v>
      </c>
      <c r="G38" s="12">
        <v>0</v>
      </c>
      <c r="H38" s="12">
        <v>0</v>
      </c>
      <c r="I38" s="12">
        <f t="shared" si="10"/>
        <v>-5453381</v>
      </c>
      <c r="J38" s="12">
        <f t="shared" si="0"/>
        <v>442426542</v>
      </c>
      <c r="K38" s="12">
        <f t="shared" si="1"/>
        <v>0</v>
      </c>
      <c r="L38" s="12">
        <f t="shared" si="2"/>
        <v>0</v>
      </c>
      <c r="M38" s="12">
        <f t="shared" si="3"/>
        <v>442426542</v>
      </c>
    </row>
    <row r="39" spans="1:13" x14ac:dyDescent="0.25">
      <c r="A39" s="11" t="s">
        <v>109</v>
      </c>
      <c r="B39" s="12">
        <v>178300000</v>
      </c>
      <c r="C39" s="12">
        <v>0</v>
      </c>
      <c r="D39" s="12">
        <v>0</v>
      </c>
      <c r="E39" s="12">
        <f t="shared" ref="E39:E46" si="11">SUM(B39:D39)</f>
        <v>178300000</v>
      </c>
      <c r="F39" s="12">
        <v>0</v>
      </c>
      <c r="G39" s="12">
        <v>0</v>
      </c>
      <c r="H39" s="12">
        <v>0</v>
      </c>
      <c r="I39" s="12">
        <f t="shared" si="10"/>
        <v>0</v>
      </c>
      <c r="J39" s="12">
        <f t="shared" si="0"/>
        <v>178300000</v>
      </c>
      <c r="K39" s="12">
        <f t="shared" si="1"/>
        <v>0</v>
      </c>
      <c r="L39" s="12">
        <f t="shared" si="2"/>
        <v>0</v>
      </c>
      <c r="M39" s="12">
        <f t="shared" si="3"/>
        <v>178300000</v>
      </c>
    </row>
    <row r="40" spans="1:13" x14ac:dyDescent="0.25">
      <c r="A40" s="11" t="s">
        <v>97</v>
      </c>
      <c r="B40" s="12">
        <v>5400000</v>
      </c>
      <c r="C40" s="12">
        <v>0</v>
      </c>
      <c r="D40" s="12">
        <v>0</v>
      </c>
      <c r="E40" s="12">
        <f t="shared" si="11"/>
        <v>5400000</v>
      </c>
      <c r="F40" s="12">
        <v>0</v>
      </c>
      <c r="G40" s="12">
        <v>0</v>
      </c>
      <c r="H40" s="12">
        <v>0</v>
      </c>
      <c r="I40" s="12">
        <f t="shared" si="10"/>
        <v>0</v>
      </c>
      <c r="J40" s="12">
        <f t="shared" si="0"/>
        <v>5400000</v>
      </c>
      <c r="K40" s="12">
        <f t="shared" si="1"/>
        <v>0</v>
      </c>
      <c r="L40" s="12">
        <f t="shared" si="2"/>
        <v>0</v>
      </c>
      <c r="M40" s="12">
        <f t="shared" si="3"/>
        <v>5400000</v>
      </c>
    </row>
    <row r="41" spans="1:13" x14ac:dyDescent="0.25">
      <c r="A41" s="48" t="s">
        <v>3</v>
      </c>
      <c r="B41" s="12">
        <v>2874560</v>
      </c>
      <c r="C41" s="12">
        <v>0</v>
      </c>
      <c r="D41" s="12">
        <v>0</v>
      </c>
      <c r="E41" s="12">
        <f>SUM(B41:D41)</f>
        <v>2874560</v>
      </c>
      <c r="F41" s="12">
        <v>0</v>
      </c>
      <c r="G41" s="12">
        <v>0</v>
      </c>
      <c r="H41" s="12">
        <v>0</v>
      </c>
      <c r="I41" s="12">
        <f t="shared" si="10"/>
        <v>0</v>
      </c>
      <c r="J41" s="12">
        <f t="shared" si="0"/>
        <v>2874560</v>
      </c>
      <c r="K41" s="12">
        <f t="shared" si="1"/>
        <v>0</v>
      </c>
      <c r="L41" s="12">
        <f t="shared" si="2"/>
        <v>0</v>
      </c>
      <c r="M41" s="12">
        <f t="shared" si="3"/>
        <v>2874560</v>
      </c>
    </row>
    <row r="42" spans="1:13" ht="15.75" customHeight="1" x14ac:dyDescent="0.25">
      <c r="A42" s="11" t="s">
        <v>113</v>
      </c>
      <c r="B42" s="12">
        <v>0</v>
      </c>
      <c r="C42" s="12">
        <v>51720000</v>
      </c>
      <c r="D42" s="12">
        <v>0</v>
      </c>
      <c r="E42" s="12">
        <f t="shared" si="11"/>
        <v>51720000</v>
      </c>
      <c r="F42" s="12">
        <v>0</v>
      </c>
      <c r="G42" s="12">
        <v>0</v>
      </c>
      <c r="H42" s="12">
        <v>0</v>
      </c>
      <c r="I42" s="12">
        <f t="shared" si="10"/>
        <v>0</v>
      </c>
      <c r="J42" s="12">
        <f t="shared" si="0"/>
        <v>0</v>
      </c>
      <c r="K42" s="12">
        <f t="shared" si="1"/>
        <v>51720000</v>
      </c>
      <c r="L42" s="12">
        <f t="shared" si="2"/>
        <v>0</v>
      </c>
      <c r="M42" s="12">
        <f t="shared" si="3"/>
        <v>51720000</v>
      </c>
    </row>
    <row r="43" spans="1:13" ht="15.75" customHeight="1" x14ac:dyDescent="0.25">
      <c r="A43" s="11" t="s">
        <v>97</v>
      </c>
      <c r="B43" s="12">
        <v>83998000</v>
      </c>
      <c r="C43" s="12">
        <v>0</v>
      </c>
      <c r="D43" s="12">
        <v>0</v>
      </c>
      <c r="E43" s="12">
        <f>SUM(B43:D43)</f>
        <v>83998000</v>
      </c>
      <c r="F43" s="12">
        <v>0</v>
      </c>
      <c r="G43" s="12">
        <v>0</v>
      </c>
      <c r="H43" s="12">
        <v>0</v>
      </c>
      <c r="I43" s="12">
        <f t="shared" si="10"/>
        <v>0</v>
      </c>
      <c r="J43" s="12">
        <f t="shared" si="0"/>
        <v>83998000</v>
      </c>
      <c r="K43" s="12">
        <f t="shared" si="1"/>
        <v>0</v>
      </c>
      <c r="L43" s="12">
        <f t="shared" si="2"/>
        <v>0</v>
      </c>
      <c r="M43" s="12">
        <f t="shared" si="3"/>
        <v>83998000</v>
      </c>
    </row>
    <row r="44" spans="1:13" x14ac:dyDescent="0.25">
      <c r="A44" s="11" t="s">
        <v>114</v>
      </c>
      <c r="B44" s="12">
        <v>1200000</v>
      </c>
      <c r="C44" s="12">
        <v>0</v>
      </c>
      <c r="D44" s="12">
        <v>0</v>
      </c>
      <c r="E44" s="12">
        <f t="shared" si="11"/>
        <v>1200000</v>
      </c>
      <c r="F44" s="12">
        <v>0</v>
      </c>
      <c r="G44" s="12">
        <v>0</v>
      </c>
      <c r="H44" s="12">
        <v>0</v>
      </c>
      <c r="I44" s="12">
        <f t="shared" si="10"/>
        <v>0</v>
      </c>
      <c r="J44" s="12">
        <f t="shared" si="0"/>
        <v>1200000</v>
      </c>
      <c r="K44" s="12">
        <f t="shared" si="1"/>
        <v>0</v>
      </c>
      <c r="L44" s="12">
        <f t="shared" si="2"/>
        <v>0</v>
      </c>
      <c r="M44" s="12">
        <f t="shared" si="3"/>
        <v>1200000</v>
      </c>
    </row>
    <row r="45" spans="1:13" x14ac:dyDescent="0.25">
      <c r="A45" s="11" t="s">
        <v>115</v>
      </c>
      <c r="B45" s="12">
        <v>0</v>
      </c>
      <c r="C45" s="12">
        <v>17000000</v>
      </c>
      <c r="D45" s="12">
        <v>0</v>
      </c>
      <c r="E45" s="12">
        <f t="shared" si="11"/>
        <v>17000000</v>
      </c>
      <c r="F45" s="12">
        <v>0</v>
      </c>
      <c r="G45" s="12">
        <v>0</v>
      </c>
      <c r="H45" s="12">
        <v>0</v>
      </c>
      <c r="I45" s="12">
        <f t="shared" si="10"/>
        <v>0</v>
      </c>
      <c r="J45" s="12">
        <f t="shared" si="0"/>
        <v>0</v>
      </c>
      <c r="K45" s="12">
        <f t="shared" si="1"/>
        <v>17000000</v>
      </c>
      <c r="L45" s="12">
        <f t="shared" si="2"/>
        <v>0</v>
      </c>
      <c r="M45" s="12">
        <f t="shared" si="3"/>
        <v>17000000</v>
      </c>
    </row>
    <row r="46" spans="1:13" x14ac:dyDescent="0.25">
      <c r="A46" s="11" t="s">
        <v>110</v>
      </c>
      <c r="B46" s="12">
        <v>5138000</v>
      </c>
      <c r="C46" s="12">
        <v>2042000</v>
      </c>
      <c r="D46" s="12">
        <v>0</v>
      </c>
      <c r="E46" s="12">
        <f t="shared" si="11"/>
        <v>7180000</v>
      </c>
      <c r="F46" s="12">
        <v>0</v>
      </c>
      <c r="G46" s="12">
        <v>0</v>
      </c>
      <c r="H46" s="12">
        <v>0</v>
      </c>
      <c r="I46" s="12">
        <f t="shared" si="10"/>
        <v>0</v>
      </c>
      <c r="J46" s="12">
        <f t="shared" si="0"/>
        <v>5138000</v>
      </c>
      <c r="K46" s="12">
        <f t="shared" si="1"/>
        <v>2042000</v>
      </c>
      <c r="L46" s="12">
        <f t="shared" si="2"/>
        <v>0</v>
      </c>
      <c r="M46" s="12">
        <f t="shared" si="3"/>
        <v>7180000</v>
      </c>
    </row>
    <row r="47" spans="1:13" x14ac:dyDescent="0.25">
      <c r="A47" s="36" t="s">
        <v>112</v>
      </c>
      <c r="B47" s="30">
        <f>SUM(B36:B46)</f>
        <v>1415944198</v>
      </c>
      <c r="C47" s="30">
        <f t="shared" ref="C47:M47" si="12">SUM(C36:C46)</f>
        <v>78762000</v>
      </c>
      <c r="D47" s="30">
        <f t="shared" si="12"/>
        <v>0</v>
      </c>
      <c r="E47" s="30">
        <f t="shared" si="12"/>
        <v>1494706198</v>
      </c>
      <c r="F47" s="30">
        <f t="shared" si="12"/>
        <v>-74460968</v>
      </c>
      <c r="G47" s="30">
        <f t="shared" si="12"/>
        <v>0</v>
      </c>
      <c r="H47" s="30">
        <f t="shared" si="12"/>
        <v>0</v>
      </c>
      <c r="I47" s="30">
        <f t="shared" si="12"/>
        <v>-74460968</v>
      </c>
      <c r="J47" s="30">
        <f t="shared" si="12"/>
        <v>1341483230</v>
      </c>
      <c r="K47" s="30">
        <f t="shared" si="12"/>
        <v>78762000</v>
      </c>
      <c r="L47" s="30">
        <f t="shared" si="12"/>
        <v>0</v>
      </c>
      <c r="M47" s="30">
        <f t="shared" si="12"/>
        <v>1420245230</v>
      </c>
    </row>
    <row r="48" spans="1:13" x14ac:dyDescent="0.25">
      <c r="A48" s="20" t="s">
        <v>312</v>
      </c>
      <c r="B48" s="12">
        <f>'8'!B17</f>
        <v>266000000</v>
      </c>
      <c r="C48" s="12">
        <f>'8'!C17</f>
        <v>0</v>
      </c>
      <c r="D48" s="12">
        <f>'8'!D17</f>
        <v>0</v>
      </c>
      <c r="E48" s="12">
        <f>SUM(B48:D48)</f>
        <v>266000000</v>
      </c>
      <c r="F48" s="12">
        <f>'8'!F17</f>
        <v>-91278838</v>
      </c>
      <c r="G48" s="12">
        <f>'8'!G17</f>
        <v>0</v>
      </c>
      <c r="H48" s="12">
        <f>'8'!H17</f>
        <v>0</v>
      </c>
      <c r="I48" s="12">
        <f>SUM(F48:H48)</f>
        <v>-91278838</v>
      </c>
      <c r="J48" s="12">
        <f t="shared" si="0"/>
        <v>174721162</v>
      </c>
      <c r="K48" s="12">
        <f t="shared" si="1"/>
        <v>0</v>
      </c>
      <c r="L48" s="12">
        <f t="shared" si="2"/>
        <v>0</v>
      </c>
      <c r="M48" s="12">
        <f t="shared" si="3"/>
        <v>174721162</v>
      </c>
    </row>
    <row r="49" spans="1:13" x14ac:dyDescent="0.25">
      <c r="A49" s="19" t="s">
        <v>116</v>
      </c>
      <c r="B49" s="30">
        <f>B13+B17+B32+B35+B47</f>
        <v>2680816284</v>
      </c>
      <c r="C49" s="30">
        <f t="shared" ref="C49:M49" si="13">C13+C17+C32+C35+C47</f>
        <v>142923146</v>
      </c>
      <c r="D49" s="30">
        <f t="shared" si="13"/>
        <v>0</v>
      </c>
      <c r="E49" s="30">
        <f t="shared" si="13"/>
        <v>2823739430</v>
      </c>
      <c r="F49" s="30">
        <f t="shared" si="13"/>
        <v>-69060968</v>
      </c>
      <c r="G49" s="30">
        <f t="shared" si="13"/>
        <v>0</v>
      </c>
      <c r="H49" s="30">
        <f t="shared" si="13"/>
        <v>0</v>
      </c>
      <c r="I49" s="30">
        <f t="shared" si="13"/>
        <v>-69060968</v>
      </c>
      <c r="J49" s="30">
        <f t="shared" si="13"/>
        <v>2611755316</v>
      </c>
      <c r="K49" s="30">
        <f t="shared" si="13"/>
        <v>142923146</v>
      </c>
      <c r="L49" s="30">
        <f t="shared" si="13"/>
        <v>0</v>
      </c>
      <c r="M49" s="30">
        <f t="shared" si="13"/>
        <v>2754678462</v>
      </c>
    </row>
    <row r="50" spans="1:13" ht="31.5" x14ac:dyDescent="0.25">
      <c r="A50" s="48" t="s">
        <v>94</v>
      </c>
      <c r="B50" s="12">
        <v>2667000</v>
      </c>
      <c r="C50" s="12">
        <v>0</v>
      </c>
      <c r="D50" s="12">
        <v>0</v>
      </c>
      <c r="E50" s="12">
        <f t="shared" ref="E50:E58" si="14">SUM(B50:D50)</f>
        <v>2667000</v>
      </c>
      <c r="F50" s="12">
        <v>0</v>
      </c>
      <c r="G50" s="12">
        <v>0</v>
      </c>
      <c r="H50" s="12">
        <v>0</v>
      </c>
      <c r="I50" s="12">
        <f t="shared" ref="I50:I56" si="15">SUM(F50:H50)</f>
        <v>0</v>
      </c>
      <c r="J50" s="12">
        <f t="shared" si="0"/>
        <v>2667000</v>
      </c>
      <c r="K50" s="12">
        <f t="shared" si="1"/>
        <v>0</v>
      </c>
      <c r="L50" s="12">
        <f t="shared" si="2"/>
        <v>0</v>
      </c>
      <c r="M50" s="12">
        <f t="shared" si="3"/>
        <v>2667000</v>
      </c>
    </row>
    <row r="51" spans="1:13" x14ac:dyDescent="0.25">
      <c r="A51" s="11" t="s">
        <v>0</v>
      </c>
      <c r="B51" s="12">
        <v>855962447</v>
      </c>
      <c r="C51" s="12">
        <v>0</v>
      </c>
      <c r="D51" s="12">
        <v>0</v>
      </c>
      <c r="E51" s="12">
        <f t="shared" si="14"/>
        <v>855962447</v>
      </c>
      <c r="F51" s="12">
        <v>0</v>
      </c>
      <c r="G51" s="12">
        <v>0</v>
      </c>
      <c r="H51" s="12">
        <v>0</v>
      </c>
      <c r="I51" s="12">
        <f t="shared" si="15"/>
        <v>0</v>
      </c>
      <c r="J51" s="12">
        <f t="shared" si="0"/>
        <v>855962447</v>
      </c>
      <c r="K51" s="12">
        <f t="shared" si="1"/>
        <v>0</v>
      </c>
      <c r="L51" s="12">
        <f t="shared" si="2"/>
        <v>0</v>
      </c>
      <c r="M51" s="12">
        <f t="shared" si="3"/>
        <v>855962447</v>
      </c>
    </row>
    <row r="52" spans="1:13" x14ac:dyDescent="0.25">
      <c r="A52" s="43" t="s">
        <v>4</v>
      </c>
      <c r="B52" s="12">
        <v>5000000</v>
      </c>
      <c r="C52" s="12">
        <v>0</v>
      </c>
      <c r="D52" s="12">
        <v>0</v>
      </c>
      <c r="E52" s="1">
        <f t="shared" si="14"/>
        <v>5000000</v>
      </c>
      <c r="F52" s="12">
        <v>0</v>
      </c>
      <c r="G52" s="12">
        <v>0</v>
      </c>
      <c r="H52" s="12">
        <v>0</v>
      </c>
      <c r="I52" s="1">
        <f t="shared" si="15"/>
        <v>0</v>
      </c>
      <c r="J52" s="12">
        <f t="shared" si="0"/>
        <v>5000000</v>
      </c>
      <c r="K52" s="12">
        <f t="shared" si="1"/>
        <v>0</v>
      </c>
      <c r="L52" s="12">
        <f t="shared" si="2"/>
        <v>0</v>
      </c>
      <c r="M52" s="12">
        <f t="shared" si="3"/>
        <v>5000000</v>
      </c>
    </row>
    <row r="53" spans="1:13" x14ac:dyDescent="0.25">
      <c r="A53" s="74" t="s">
        <v>299</v>
      </c>
      <c r="B53" s="12">
        <v>0</v>
      </c>
      <c r="C53" s="12">
        <v>0</v>
      </c>
      <c r="D53" s="12">
        <v>0</v>
      </c>
      <c r="E53" s="1">
        <f t="shared" si="14"/>
        <v>0</v>
      </c>
      <c r="F53" s="12">
        <v>0</v>
      </c>
      <c r="G53" s="12">
        <v>0</v>
      </c>
      <c r="H53" s="12">
        <v>0</v>
      </c>
      <c r="I53" s="1">
        <f t="shared" si="15"/>
        <v>0</v>
      </c>
      <c r="J53" s="12">
        <f t="shared" si="0"/>
        <v>0</v>
      </c>
      <c r="K53" s="12">
        <f t="shared" si="1"/>
        <v>0</v>
      </c>
      <c r="L53" s="12">
        <f t="shared" si="2"/>
        <v>0</v>
      </c>
      <c r="M53" s="12">
        <f t="shared" si="3"/>
        <v>0</v>
      </c>
    </row>
    <row r="54" spans="1:13" x14ac:dyDescent="0.25">
      <c r="A54" s="11" t="s">
        <v>135</v>
      </c>
      <c r="B54" s="12">
        <v>276114316</v>
      </c>
      <c r="C54" s="12">
        <v>0</v>
      </c>
      <c r="D54" s="12">
        <v>0</v>
      </c>
      <c r="E54" s="12">
        <f t="shared" si="14"/>
        <v>276114316</v>
      </c>
      <c r="F54" s="12">
        <v>0</v>
      </c>
      <c r="G54" s="12">
        <v>0</v>
      </c>
      <c r="H54" s="12">
        <v>0</v>
      </c>
      <c r="I54" s="12">
        <f t="shared" si="15"/>
        <v>0</v>
      </c>
      <c r="J54" s="12">
        <f t="shared" si="0"/>
        <v>276114316</v>
      </c>
      <c r="K54" s="12">
        <f t="shared" si="1"/>
        <v>0</v>
      </c>
      <c r="L54" s="12">
        <f t="shared" si="2"/>
        <v>0</v>
      </c>
      <c r="M54" s="12">
        <f t="shared" si="3"/>
        <v>276114316</v>
      </c>
    </row>
    <row r="55" spans="1:13" x14ac:dyDescent="0.25">
      <c r="A55" s="11" t="s">
        <v>1</v>
      </c>
      <c r="B55" s="12">
        <v>16000000</v>
      </c>
      <c r="C55" s="12">
        <v>0</v>
      </c>
      <c r="D55" s="12">
        <v>0</v>
      </c>
      <c r="E55" s="12">
        <f t="shared" si="14"/>
        <v>16000000</v>
      </c>
      <c r="F55" s="12">
        <v>0</v>
      </c>
      <c r="G55" s="12">
        <v>0</v>
      </c>
      <c r="H55" s="12">
        <v>0</v>
      </c>
      <c r="I55" s="12">
        <f t="shared" si="15"/>
        <v>0</v>
      </c>
      <c r="J55" s="12">
        <f t="shared" si="0"/>
        <v>16000000</v>
      </c>
      <c r="K55" s="12">
        <f t="shared" si="1"/>
        <v>0</v>
      </c>
      <c r="L55" s="12">
        <f t="shared" si="2"/>
        <v>0</v>
      </c>
      <c r="M55" s="12">
        <f t="shared" si="3"/>
        <v>16000000</v>
      </c>
    </row>
    <row r="56" spans="1:13" x14ac:dyDescent="0.25">
      <c r="A56" s="11" t="s">
        <v>109</v>
      </c>
      <c r="B56" s="12">
        <v>417872100</v>
      </c>
      <c r="C56" s="12">
        <v>254000</v>
      </c>
      <c r="D56" s="12">
        <v>0</v>
      </c>
      <c r="E56" s="12">
        <f t="shared" si="14"/>
        <v>418126100</v>
      </c>
      <c r="F56" s="12">
        <v>0</v>
      </c>
      <c r="G56" s="12">
        <v>0</v>
      </c>
      <c r="H56" s="12">
        <v>0</v>
      </c>
      <c r="I56" s="12">
        <f t="shared" si="15"/>
        <v>0</v>
      </c>
      <c r="J56" s="12">
        <f t="shared" si="0"/>
        <v>417872100</v>
      </c>
      <c r="K56" s="12">
        <f t="shared" si="1"/>
        <v>254000</v>
      </c>
      <c r="L56" s="12">
        <f t="shared" si="2"/>
        <v>0</v>
      </c>
      <c r="M56" s="12">
        <f t="shared" si="3"/>
        <v>418126100</v>
      </c>
    </row>
    <row r="57" spans="1:13" x14ac:dyDescent="0.25">
      <c r="A57" s="48" t="s">
        <v>2</v>
      </c>
      <c r="B57" s="12">
        <v>3000000</v>
      </c>
      <c r="C57" s="12">
        <v>0</v>
      </c>
      <c r="D57" s="12">
        <v>0</v>
      </c>
      <c r="E57" s="12">
        <f>SUM(B57:D57)</f>
        <v>3000000</v>
      </c>
      <c r="F57" s="12">
        <v>0</v>
      </c>
      <c r="G57" s="12">
        <v>0</v>
      </c>
      <c r="H57" s="12">
        <v>0</v>
      </c>
      <c r="I57" s="12">
        <f>SUM(F57:H57)</f>
        <v>0</v>
      </c>
      <c r="J57" s="12">
        <f t="shared" si="0"/>
        <v>3000000</v>
      </c>
      <c r="K57" s="12">
        <f t="shared" si="1"/>
        <v>0</v>
      </c>
      <c r="L57" s="12">
        <f t="shared" si="2"/>
        <v>0</v>
      </c>
      <c r="M57" s="12">
        <f t="shared" si="3"/>
        <v>3000000</v>
      </c>
    </row>
    <row r="58" spans="1:13" x14ac:dyDescent="0.25">
      <c r="A58" s="11" t="s">
        <v>97</v>
      </c>
      <c r="B58" s="12">
        <v>201654063</v>
      </c>
      <c r="C58" s="12">
        <v>0</v>
      </c>
      <c r="D58" s="12">
        <v>0</v>
      </c>
      <c r="E58" s="12">
        <f t="shared" si="14"/>
        <v>201654063</v>
      </c>
      <c r="F58" s="12">
        <v>0</v>
      </c>
      <c r="G58" s="12">
        <v>0</v>
      </c>
      <c r="H58" s="12">
        <v>0</v>
      </c>
      <c r="I58" s="12">
        <f>SUM(F58:H58)</f>
        <v>0</v>
      </c>
      <c r="J58" s="12">
        <f t="shared" si="0"/>
        <v>201654063</v>
      </c>
      <c r="K58" s="12">
        <f t="shared" si="1"/>
        <v>0</v>
      </c>
      <c r="L58" s="12">
        <f t="shared" si="2"/>
        <v>0</v>
      </c>
      <c r="M58" s="12">
        <f t="shared" si="3"/>
        <v>201654063</v>
      </c>
    </row>
    <row r="59" spans="1:13" x14ac:dyDescent="0.25">
      <c r="A59" s="40" t="s">
        <v>117</v>
      </c>
      <c r="B59" s="30">
        <f>SUM(B50:B58)</f>
        <v>1778269926</v>
      </c>
      <c r="C59" s="30">
        <f t="shared" ref="C59:M59" si="16">SUM(C50:C58)</f>
        <v>254000</v>
      </c>
      <c r="D59" s="30">
        <f t="shared" si="16"/>
        <v>0</v>
      </c>
      <c r="E59" s="30">
        <f t="shared" si="16"/>
        <v>1778523926</v>
      </c>
      <c r="F59" s="30">
        <f t="shared" si="16"/>
        <v>0</v>
      </c>
      <c r="G59" s="30">
        <f t="shared" si="16"/>
        <v>0</v>
      </c>
      <c r="H59" s="30">
        <f t="shared" si="16"/>
        <v>0</v>
      </c>
      <c r="I59" s="30">
        <f t="shared" si="16"/>
        <v>0</v>
      </c>
      <c r="J59" s="30">
        <f t="shared" si="16"/>
        <v>1778269926</v>
      </c>
      <c r="K59" s="30">
        <f t="shared" si="16"/>
        <v>254000</v>
      </c>
      <c r="L59" s="30">
        <f t="shared" si="16"/>
        <v>0</v>
      </c>
      <c r="M59" s="30">
        <f t="shared" si="16"/>
        <v>1778523926</v>
      </c>
    </row>
    <row r="60" spans="1:13" x14ac:dyDescent="0.25">
      <c r="A60" s="74" t="s">
        <v>0</v>
      </c>
      <c r="B60" s="12">
        <v>480306381</v>
      </c>
      <c r="C60" s="12">
        <v>0</v>
      </c>
      <c r="D60" s="12">
        <v>0</v>
      </c>
      <c r="E60" s="12">
        <f>SUM(B60:D60)</f>
        <v>480306381</v>
      </c>
      <c r="F60" s="12">
        <v>0</v>
      </c>
      <c r="G60" s="12">
        <v>0</v>
      </c>
      <c r="H60" s="12">
        <v>0</v>
      </c>
      <c r="I60" s="12">
        <f>SUM(F60:H60)</f>
        <v>0</v>
      </c>
      <c r="J60" s="12">
        <f t="shared" si="0"/>
        <v>480306381</v>
      </c>
      <c r="K60" s="12">
        <f t="shared" si="1"/>
        <v>0</v>
      </c>
      <c r="L60" s="12">
        <f t="shared" si="2"/>
        <v>0</v>
      </c>
      <c r="M60" s="12">
        <f t="shared" si="3"/>
        <v>480306381</v>
      </c>
    </row>
    <row r="61" spans="1:13" x14ac:dyDescent="0.25">
      <c r="A61" s="74" t="s">
        <v>299</v>
      </c>
      <c r="B61" s="12">
        <v>128730883</v>
      </c>
      <c r="C61" s="12">
        <v>0</v>
      </c>
      <c r="D61" s="12">
        <v>0</v>
      </c>
      <c r="E61" s="12">
        <f>SUM(B61:D61)</f>
        <v>128730883</v>
      </c>
      <c r="F61" s="12">
        <v>0</v>
      </c>
      <c r="G61" s="12">
        <v>0</v>
      </c>
      <c r="H61" s="12">
        <v>0</v>
      </c>
      <c r="I61" s="12">
        <f>SUM(F61:H61)</f>
        <v>0</v>
      </c>
      <c r="J61" s="12">
        <f t="shared" si="0"/>
        <v>128730883</v>
      </c>
      <c r="K61" s="12">
        <f t="shared" si="1"/>
        <v>0</v>
      </c>
      <c r="L61" s="12">
        <f t="shared" si="2"/>
        <v>0</v>
      </c>
      <c r="M61" s="12">
        <f t="shared" si="3"/>
        <v>128730883</v>
      </c>
    </row>
    <row r="62" spans="1:13" x14ac:dyDescent="0.25">
      <c r="A62" s="11" t="s">
        <v>135</v>
      </c>
      <c r="B62" s="12">
        <v>220334570</v>
      </c>
      <c r="C62" s="12">
        <v>0</v>
      </c>
      <c r="D62" s="12">
        <v>0</v>
      </c>
      <c r="E62" s="12">
        <f>SUM(B62:D62)</f>
        <v>220334570</v>
      </c>
      <c r="F62" s="12">
        <v>0</v>
      </c>
      <c r="G62" s="12">
        <v>0</v>
      </c>
      <c r="H62" s="12">
        <v>0</v>
      </c>
      <c r="I62" s="12">
        <f>SUM(F62:H62)</f>
        <v>0</v>
      </c>
      <c r="J62" s="12">
        <f t="shared" si="0"/>
        <v>220334570</v>
      </c>
      <c r="K62" s="12">
        <f t="shared" si="1"/>
        <v>0</v>
      </c>
      <c r="L62" s="12">
        <f t="shared" si="2"/>
        <v>0</v>
      </c>
      <c r="M62" s="12">
        <f t="shared" si="3"/>
        <v>220334570</v>
      </c>
    </row>
    <row r="63" spans="1:13" x14ac:dyDescent="0.25">
      <c r="A63" s="48" t="s">
        <v>96</v>
      </c>
      <c r="B63" s="12">
        <v>322068808</v>
      </c>
      <c r="C63" s="12">
        <v>0</v>
      </c>
      <c r="D63" s="12">
        <v>0</v>
      </c>
      <c r="E63" s="12">
        <f>SUM(B63:D63)</f>
        <v>322068808</v>
      </c>
      <c r="F63" s="12">
        <v>0</v>
      </c>
      <c r="G63" s="12">
        <v>0</v>
      </c>
      <c r="H63" s="12">
        <v>0</v>
      </c>
      <c r="I63" s="12">
        <f>SUM(F63:H63)</f>
        <v>0</v>
      </c>
      <c r="J63" s="12">
        <f t="shared" si="0"/>
        <v>322068808</v>
      </c>
      <c r="K63" s="12">
        <f t="shared" si="1"/>
        <v>0</v>
      </c>
      <c r="L63" s="12">
        <f t="shared" si="2"/>
        <v>0</v>
      </c>
      <c r="M63" s="12">
        <f t="shared" si="3"/>
        <v>322068808</v>
      </c>
    </row>
    <row r="64" spans="1:13" x14ac:dyDescent="0.25">
      <c r="A64" s="74" t="s">
        <v>2</v>
      </c>
      <c r="B64" s="12">
        <v>140253440</v>
      </c>
      <c r="C64" s="12">
        <v>0</v>
      </c>
      <c r="D64" s="12">
        <v>0</v>
      </c>
      <c r="E64" s="12">
        <f>SUM(B64:D64)</f>
        <v>140253440</v>
      </c>
      <c r="F64" s="12">
        <v>0</v>
      </c>
      <c r="G64" s="12">
        <v>0</v>
      </c>
      <c r="H64" s="12">
        <v>0</v>
      </c>
      <c r="I64" s="12">
        <f>SUM(F64:H64)</f>
        <v>0</v>
      </c>
      <c r="J64" s="12">
        <f t="shared" si="0"/>
        <v>140253440</v>
      </c>
      <c r="K64" s="12">
        <f t="shared" si="1"/>
        <v>0</v>
      </c>
      <c r="L64" s="12">
        <f t="shared" si="2"/>
        <v>0</v>
      </c>
      <c r="M64" s="12">
        <f t="shared" si="3"/>
        <v>140253440</v>
      </c>
    </row>
    <row r="65" spans="1:13" x14ac:dyDescent="0.25">
      <c r="A65" s="36" t="s">
        <v>118</v>
      </c>
      <c r="B65" s="30">
        <f>SUM(B60:B64)</f>
        <v>1291694082</v>
      </c>
      <c r="C65" s="30">
        <f t="shared" ref="C65:M65" si="17">SUM(C60:C64)</f>
        <v>0</v>
      </c>
      <c r="D65" s="30">
        <f t="shared" si="17"/>
        <v>0</v>
      </c>
      <c r="E65" s="30">
        <f t="shared" si="17"/>
        <v>1291694082</v>
      </c>
      <c r="F65" s="30">
        <f t="shared" si="17"/>
        <v>0</v>
      </c>
      <c r="G65" s="30">
        <f t="shared" si="17"/>
        <v>0</v>
      </c>
      <c r="H65" s="30">
        <f t="shared" si="17"/>
        <v>0</v>
      </c>
      <c r="I65" s="30">
        <f t="shared" si="17"/>
        <v>0</v>
      </c>
      <c r="J65" s="30">
        <f t="shared" si="17"/>
        <v>1291694082</v>
      </c>
      <c r="K65" s="30">
        <f t="shared" si="17"/>
        <v>0</v>
      </c>
      <c r="L65" s="30">
        <f t="shared" si="17"/>
        <v>0</v>
      </c>
      <c r="M65" s="30">
        <f t="shared" si="17"/>
        <v>1291694082</v>
      </c>
    </row>
    <row r="66" spans="1:13" ht="31.5" x14ac:dyDescent="0.25">
      <c r="A66" s="48" t="s">
        <v>94</v>
      </c>
      <c r="B66" s="12">
        <v>2000000</v>
      </c>
      <c r="C66" s="12">
        <v>114000000</v>
      </c>
      <c r="D66" s="12">
        <v>0</v>
      </c>
      <c r="E66" s="12">
        <f>SUM(B66:D66)</f>
        <v>116000000</v>
      </c>
      <c r="F66" s="12">
        <v>0</v>
      </c>
      <c r="G66" s="12">
        <v>0</v>
      </c>
      <c r="H66" s="12">
        <v>0</v>
      </c>
      <c r="I66" s="12">
        <f>SUM(F66:H66)</f>
        <v>0</v>
      </c>
      <c r="J66" s="12">
        <f t="shared" si="0"/>
        <v>2000000</v>
      </c>
      <c r="K66" s="12">
        <f t="shared" si="1"/>
        <v>114000000</v>
      </c>
      <c r="L66" s="12">
        <f t="shared" si="2"/>
        <v>0</v>
      </c>
      <c r="M66" s="12">
        <f t="shared" si="3"/>
        <v>116000000</v>
      </c>
    </row>
    <row r="67" spans="1:13" x14ac:dyDescent="0.25">
      <c r="A67" s="11" t="s">
        <v>97</v>
      </c>
      <c r="B67" s="12">
        <v>574382506</v>
      </c>
      <c r="C67" s="12">
        <v>20000000</v>
      </c>
      <c r="D67" s="12">
        <v>0</v>
      </c>
      <c r="E67" s="12">
        <f>SUM(B67:D67)</f>
        <v>594382506</v>
      </c>
      <c r="F67" s="12">
        <v>0</v>
      </c>
      <c r="G67" s="12">
        <v>0</v>
      </c>
      <c r="H67" s="12">
        <v>0</v>
      </c>
      <c r="I67" s="12">
        <f>SUM(F67:H67)</f>
        <v>0</v>
      </c>
      <c r="J67" s="12">
        <f t="shared" si="0"/>
        <v>574382506</v>
      </c>
      <c r="K67" s="12">
        <f t="shared" si="1"/>
        <v>20000000</v>
      </c>
      <c r="L67" s="12">
        <f t="shared" si="2"/>
        <v>0</v>
      </c>
      <c r="M67" s="12">
        <f t="shared" si="3"/>
        <v>594382506</v>
      </c>
    </row>
    <row r="68" spans="1:13" x14ac:dyDescent="0.25">
      <c r="A68" s="36" t="s">
        <v>119</v>
      </c>
      <c r="B68" s="30">
        <f>SUM(B66:B67)</f>
        <v>576382506</v>
      </c>
      <c r="C68" s="30">
        <f t="shared" ref="C68:M68" si="18">SUM(C66:C67)</f>
        <v>134000000</v>
      </c>
      <c r="D68" s="30">
        <f t="shared" si="18"/>
        <v>0</v>
      </c>
      <c r="E68" s="30">
        <f t="shared" si="18"/>
        <v>710382506</v>
      </c>
      <c r="F68" s="30">
        <f t="shared" si="18"/>
        <v>0</v>
      </c>
      <c r="G68" s="30">
        <f t="shared" si="18"/>
        <v>0</v>
      </c>
      <c r="H68" s="30">
        <f t="shared" si="18"/>
        <v>0</v>
      </c>
      <c r="I68" s="30">
        <f t="shared" si="18"/>
        <v>0</v>
      </c>
      <c r="J68" s="30">
        <f t="shared" si="18"/>
        <v>576382506</v>
      </c>
      <c r="K68" s="30">
        <f t="shared" si="18"/>
        <v>134000000</v>
      </c>
      <c r="L68" s="30">
        <f t="shared" si="18"/>
        <v>0</v>
      </c>
      <c r="M68" s="30">
        <f t="shared" si="18"/>
        <v>710382506</v>
      </c>
    </row>
    <row r="69" spans="1:13" x14ac:dyDescent="0.25">
      <c r="A69" s="29" t="s">
        <v>120</v>
      </c>
      <c r="B69" s="9">
        <f>B59+B65+B68</f>
        <v>3646346514</v>
      </c>
      <c r="C69" s="9">
        <f t="shared" ref="C69:M69" si="19">C59+C65+C68</f>
        <v>134254000</v>
      </c>
      <c r="D69" s="9">
        <f t="shared" si="19"/>
        <v>0</v>
      </c>
      <c r="E69" s="9">
        <f t="shared" si="19"/>
        <v>3780600514</v>
      </c>
      <c r="F69" s="9">
        <f t="shared" si="19"/>
        <v>0</v>
      </c>
      <c r="G69" s="9">
        <f t="shared" si="19"/>
        <v>0</v>
      </c>
      <c r="H69" s="9">
        <f t="shared" si="19"/>
        <v>0</v>
      </c>
      <c r="I69" s="9">
        <f t="shared" si="19"/>
        <v>0</v>
      </c>
      <c r="J69" s="9">
        <f t="shared" si="19"/>
        <v>3646346514</v>
      </c>
      <c r="K69" s="9">
        <f t="shared" si="19"/>
        <v>134254000</v>
      </c>
      <c r="L69" s="9">
        <f t="shared" si="19"/>
        <v>0</v>
      </c>
      <c r="M69" s="9">
        <f t="shared" si="19"/>
        <v>3780600514</v>
      </c>
    </row>
    <row r="70" spans="1:13" x14ac:dyDescent="0.25">
      <c r="A70" s="54" t="s">
        <v>121</v>
      </c>
      <c r="B70" s="9">
        <f>B69+B49</f>
        <v>6327162798</v>
      </c>
      <c r="C70" s="9">
        <f t="shared" ref="C70:M70" si="20">C69+C49</f>
        <v>277177146</v>
      </c>
      <c r="D70" s="9">
        <f t="shared" si="20"/>
        <v>0</v>
      </c>
      <c r="E70" s="9">
        <f t="shared" si="20"/>
        <v>6604339944</v>
      </c>
      <c r="F70" s="9">
        <f t="shared" si="20"/>
        <v>-69060968</v>
      </c>
      <c r="G70" s="9">
        <f t="shared" si="20"/>
        <v>0</v>
      </c>
      <c r="H70" s="9">
        <f t="shared" si="20"/>
        <v>0</v>
      </c>
      <c r="I70" s="9">
        <f t="shared" si="20"/>
        <v>-69060968</v>
      </c>
      <c r="J70" s="9">
        <f t="shared" si="20"/>
        <v>6258101830</v>
      </c>
      <c r="K70" s="9">
        <f t="shared" si="20"/>
        <v>277177146</v>
      </c>
      <c r="L70" s="9">
        <f t="shared" si="20"/>
        <v>0</v>
      </c>
      <c r="M70" s="9">
        <f t="shared" si="20"/>
        <v>6535278976</v>
      </c>
    </row>
    <row r="71" spans="1:13" x14ac:dyDescent="0.25">
      <c r="A71" s="11" t="s">
        <v>136</v>
      </c>
      <c r="B71" s="49">
        <f>'6'!C256</f>
        <v>2139975190</v>
      </c>
      <c r="C71" s="49">
        <f>'6'!D256</f>
        <v>0</v>
      </c>
      <c r="D71" s="49">
        <f>'6'!E256</f>
        <v>0</v>
      </c>
      <c r="E71" s="49">
        <f>SUM(B71:D71)</f>
        <v>2139975190</v>
      </c>
      <c r="F71" s="49">
        <v>77955527</v>
      </c>
      <c r="G71" s="49">
        <f>'6'!H256</f>
        <v>0</v>
      </c>
      <c r="H71" s="49">
        <f>'6'!I256</f>
        <v>0</v>
      </c>
      <c r="I71" s="49">
        <f>SUM(F71:H71)</f>
        <v>77955527</v>
      </c>
      <c r="J71" s="12">
        <f t="shared" si="0"/>
        <v>2217930717</v>
      </c>
      <c r="K71" s="12">
        <f t="shared" si="1"/>
        <v>0</v>
      </c>
      <c r="L71" s="12">
        <f t="shared" si="2"/>
        <v>0</v>
      </c>
      <c r="M71" s="12">
        <f t="shared" si="3"/>
        <v>2217930717</v>
      </c>
    </row>
    <row r="72" spans="1:13" x14ac:dyDescent="0.25">
      <c r="A72" s="29" t="s">
        <v>137</v>
      </c>
      <c r="B72" s="9">
        <f>SUM(B71:B71)</f>
        <v>2139975190</v>
      </c>
      <c r="C72" s="9">
        <f t="shared" ref="C72:M72" si="21">SUM(C71:C71)</f>
        <v>0</v>
      </c>
      <c r="D72" s="9">
        <f t="shared" si="21"/>
        <v>0</v>
      </c>
      <c r="E72" s="9">
        <f t="shared" si="21"/>
        <v>2139975190</v>
      </c>
      <c r="F72" s="9">
        <f t="shared" si="21"/>
        <v>77955527</v>
      </c>
      <c r="G72" s="9">
        <f t="shared" si="21"/>
        <v>0</v>
      </c>
      <c r="H72" s="9">
        <f t="shared" si="21"/>
        <v>0</v>
      </c>
      <c r="I72" s="9">
        <f t="shared" si="21"/>
        <v>77955527</v>
      </c>
      <c r="J72" s="9">
        <f t="shared" si="21"/>
        <v>2217930717</v>
      </c>
      <c r="K72" s="9">
        <f t="shared" si="21"/>
        <v>0</v>
      </c>
      <c r="L72" s="9">
        <f t="shared" si="21"/>
        <v>0</v>
      </c>
      <c r="M72" s="9">
        <f t="shared" si="21"/>
        <v>2217930717</v>
      </c>
    </row>
    <row r="73" spans="1:13" x14ac:dyDescent="0.25">
      <c r="A73" s="29" t="s">
        <v>306</v>
      </c>
      <c r="B73" s="9">
        <f>B72+B70</f>
        <v>8467137988</v>
      </c>
      <c r="C73" s="9">
        <f t="shared" ref="C73:M73" si="22">C72+C70</f>
        <v>277177146</v>
      </c>
      <c r="D73" s="9">
        <f t="shared" si="22"/>
        <v>0</v>
      </c>
      <c r="E73" s="9">
        <f t="shared" si="22"/>
        <v>8744315134</v>
      </c>
      <c r="F73" s="9">
        <f t="shared" si="22"/>
        <v>8894559</v>
      </c>
      <c r="G73" s="9">
        <f t="shared" si="22"/>
        <v>0</v>
      </c>
      <c r="H73" s="9">
        <f t="shared" si="22"/>
        <v>0</v>
      </c>
      <c r="I73" s="9">
        <f t="shared" si="22"/>
        <v>8894559</v>
      </c>
      <c r="J73" s="9">
        <f t="shared" si="22"/>
        <v>8476032547</v>
      </c>
      <c r="K73" s="9">
        <f t="shared" si="22"/>
        <v>277177146</v>
      </c>
      <c r="L73" s="9">
        <f t="shared" si="22"/>
        <v>0</v>
      </c>
      <c r="M73" s="9">
        <f t="shared" si="22"/>
        <v>8753209693</v>
      </c>
    </row>
    <row r="76" spans="1:13" x14ac:dyDescent="0.25">
      <c r="C76" s="6"/>
      <c r="E76" s="6"/>
    </row>
  </sheetData>
  <mergeCells count="7">
    <mergeCell ref="F8:I8"/>
    <mergeCell ref="J8:M8"/>
    <mergeCell ref="A1:M1"/>
    <mergeCell ref="A4:M4"/>
    <mergeCell ref="A5:M5"/>
    <mergeCell ref="B8:E8"/>
    <mergeCell ref="A2:M2"/>
  </mergeCells>
  <phoneticPr fontId="1" type="noConversion"/>
  <pageMargins left="0.55118110236220474" right="0.55118110236220474" top="0.98425196850393704" bottom="0.98425196850393704" header="0.51181102362204722" footer="0.51181102362204722"/>
  <pageSetup paperSize="9" scale="41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pageSetUpPr fitToPage="1"/>
  </sheetPr>
  <dimension ref="A1:N288"/>
  <sheetViews>
    <sheetView zoomScale="82" zoomScaleNormal="82" workbookViewId="0">
      <selection sqref="A1:N1"/>
    </sheetView>
  </sheetViews>
  <sheetFormatPr defaultRowHeight="15.75" x14ac:dyDescent="0.25"/>
  <cols>
    <col min="1" max="1" width="9.140625" style="108"/>
    <col min="2" max="2" width="57.28515625" style="108" customWidth="1"/>
    <col min="3" max="3" width="15.140625" style="108" bestFit="1" customWidth="1"/>
    <col min="4" max="4" width="9.140625" style="108"/>
    <col min="5" max="5" width="10.7109375" style="108" customWidth="1"/>
    <col min="6" max="6" width="15.28515625" style="108" bestFit="1" customWidth="1"/>
    <col min="7" max="7" width="12.42578125" style="108" customWidth="1"/>
    <col min="8" max="8" width="9.140625" style="108"/>
    <col min="9" max="9" width="11.5703125" style="108" customWidth="1"/>
    <col min="10" max="10" width="14.7109375" style="108" customWidth="1"/>
    <col min="11" max="11" width="15.140625" style="108" customWidth="1"/>
    <col min="12" max="12" width="9.140625" style="108"/>
    <col min="13" max="13" width="10.5703125" style="108" customWidth="1"/>
    <col min="14" max="14" width="15.140625" style="108" customWidth="1"/>
    <col min="15" max="16384" width="9.140625" style="108"/>
  </cols>
  <sheetData>
    <row r="1" spans="1:14" x14ac:dyDescent="0.25">
      <c r="A1" s="198" t="s">
        <v>398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x14ac:dyDescent="0.25">
      <c r="A2" s="198" t="s">
        <v>382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</row>
    <row r="3" spans="1:14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ht="18.75" customHeight="1" x14ac:dyDescent="0.25">
      <c r="A4" s="199" t="s">
        <v>27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14" ht="18" customHeight="1" x14ac:dyDescent="0.25">
      <c r="A5" s="199" t="s">
        <v>304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ht="16.5" customHeight="1" x14ac:dyDescent="0.25">
      <c r="B6" s="130"/>
      <c r="C6" s="130"/>
    </row>
    <row r="7" spans="1:14" x14ac:dyDescent="0.25">
      <c r="A7" s="131"/>
      <c r="B7" s="102"/>
      <c r="C7" s="114"/>
      <c r="D7" s="102"/>
      <c r="E7" s="102"/>
      <c r="F7" s="114"/>
      <c r="G7" s="102"/>
      <c r="H7" s="102"/>
      <c r="I7" s="102"/>
      <c r="J7" s="102"/>
      <c r="K7" s="102"/>
      <c r="L7" s="102"/>
      <c r="M7" s="114"/>
      <c r="N7" s="114" t="s">
        <v>294</v>
      </c>
    </row>
    <row r="8" spans="1:14" ht="15.75" customHeight="1" x14ac:dyDescent="0.25">
      <c r="A8" s="200" t="s">
        <v>191</v>
      </c>
      <c r="B8" s="115" t="s">
        <v>13</v>
      </c>
      <c r="C8" s="195" t="s">
        <v>30</v>
      </c>
      <c r="D8" s="196"/>
      <c r="E8" s="196"/>
      <c r="F8" s="197"/>
      <c r="G8" s="195" t="s">
        <v>377</v>
      </c>
      <c r="H8" s="196"/>
      <c r="I8" s="196"/>
      <c r="J8" s="197"/>
      <c r="K8" s="195" t="s">
        <v>14</v>
      </c>
      <c r="L8" s="196"/>
      <c r="M8" s="196"/>
      <c r="N8" s="197"/>
    </row>
    <row r="9" spans="1:14" ht="31.5" x14ac:dyDescent="0.25">
      <c r="A9" s="201"/>
      <c r="B9" s="115" t="s">
        <v>33</v>
      </c>
      <c r="C9" s="116" t="s">
        <v>31</v>
      </c>
      <c r="D9" s="103" t="s">
        <v>32</v>
      </c>
      <c r="E9" s="117" t="s">
        <v>143</v>
      </c>
      <c r="F9" s="103" t="s">
        <v>14</v>
      </c>
      <c r="G9" s="116" t="s">
        <v>31</v>
      </c>
      <c r="H9" s="103" t="s">
        <v>32</v>
      </c>
      <c r="I9" s="117" t="s">
        <v>143</v>
      </c>
      <c r="J9" s="103" t="s">
        <v>14</v>
      </c>
      <c r="K9" s="116" t="s">
        <v>31</v>
      </c>
      <c r="L9" s="103" t="s">
        <v>32</v>
      </c>
      <c r="M9" s="117" t="s">
        <v>143</v>
      </c>
      <c r="N9" s="103" t="s">
        <v>14</v>
      </c>
    </row>
    <row r="10" spans="1:14" x14ac:dyDescent="0.25">
      <c r="A10" s="132" t="s">
        <v>271</v>
      </c>
      <c r="B10" s="122" t="s">
        <v>29</v>
      </c>
      <c r="C10" s="144"/>
      <c r="D10" s="138"/>
      <c r="E10" s="138"/>
      <c r="F10" s="138"/>
      <c r="G10" s="144"/>
      <c r="H10" s="138"/>
      <c r="I10" s="138"/>
      <c r="J10" s="138"/>
      <c r="K10" s="144"/>
      <c r="L10" s="138"/>
      <c r="M10" s="138"/>
      <c r="N10" s="138"/>
    </row>
    <row r="11" spans="1:14" x14ac:dyDescent="0.25">
      <c r="A11" s="132" t="s">
        <v>123</v>
      </c>
      <c r="B11" s="145" t="s">
        <v>22</v>
      </c>
      <c r="C11" s="146">
        <v>876245698</v>
      </c>
      <c r="D11" s="147">
        <v>0</v>
      </c>
      <c r="E11" s="146">
        <v>0</v>
      </c>
      <c r="F11" s="146">
        <f>SUM(C11:E11)</f>
        <v>876245698</v>
      </c>
      <c r="G11" s="146">
        <v>6632250</v>
      </c>
      <c r="H11" s="147">
        <v>0</v>
      </c>
      <c r="I11" s="146">
        <v>0</v>
      </c>
      <c r="J11" s="146">
        <f>SUM(G11:I11)</f>
        <v>6632250</v>
      </c>
      <c r="K11" s="146">
        <f t="shared" ref="K11:M12" si="0">C11+G11</f>
        <v>882877948</v>
      </c>
      <c r="L11" s="146">
        <f t="shared" si="0"/>
        <v>0</v>
      </c>
      <c r="M11" s="146">
        <f t="shared" si="0"/>
        <v>0</v>
      </c>
      <c r="N11" s="146">
        <f>SUM(K11:M11)</f>
        <v>882877948</v>
      </c>
    </row>
    <row r="12" spans="1:14" ht="31.5" x14ac:dyDescent="0.25">
      <c r="A12" s="134" t="s">
        <v>124</v>
      </c>
      <c r="B12" s="135" t="s">
        <v>66</v>
      </c>
      <c r="C12" s="104">
        <v>0</v>
      </c>
      <c r="D12" s="104">
        <v>0</v>
      </c>
      <c r="E12" s="104">
        <v>0</v>
      </c>
      <c r="F12" s="104">
        <f>SUM(C12:E12)</f>
        <v>0</v>
      </c>
      <c r="G12" s="104">
        <v>37886524</v>
      </c>
      <c r="H12" s="104">
        <v>0</v>
      </c>
      <c r="I12" s="104">
        <v>0</v>
      </c>
      <c r="J12" s="104">
        <f>SUM(G12:I12)</f>
        <v>37886524</v>
      </c>
      <c r="K12" s="104">
        <f t="shared" si="0"/>
        <v>37886524</v>
      </c>
      <c r="L12" s="104">
        <f t="shared" si="0"/>
        <v>0</v>
      </c>
      <c r="M12" s="104">
        <f t="shared" si="0"/>
        <v>0</v>
      </c>
      <c r="N12" s="104">
        <f>SUM(K12:M12)</f>
        <v>37886524</v>
      </c>
    </row>
    <row r="13" spans="1:14" ht="31.5" x14ac:dyDescent="0.25">
      <c r="A13" s="132" t="s">
        <v>125</v>
      </c>
      <c r="B13" s="148" t="s">
        <v>272</v>
      </c>
      <c r="C13" s="107">
        <f>SUM(C12)</f>
        <v>0</v>
      </c>
      <c r="D13" s="107">
        <f t="shared" ref="D13:N13" si="1">SUM(D12)</f>
        <v>0</v>
      </c>
      <c r="E13" s="107">
        <f t="shared" si="1"/>
        <v>0</v>
      </c>
      <c r="F13" s="107">
        <f t="shared" si="1"/>
        <v>0</v>
      </c>
      <c r="G13" s="107">
        <f t="shared" si="1"/>
        <v>37886524</v>
      </c>
      <c r="H13" s="107">
        <f t="shared" si="1"/>
        <v>0</v>
      </c>
      <c r="I13" s="107">
        <f t="shared" si="1"/>
        <v>0</v>
      </c>
      <c r="J13" s="107">
        <f t="shared" si="1"/>
        <v>37886524</v>
      </c>
      <c r="K13" s="107">
        <f t="shared" si="1"/>
        <v>37886524</v>
      </c>
      <c r="L13" s="107">
        <f t="shared" si="1"/>
        <v>0</v>
      </c>
      <c r="M13" s="107">
        <f t="shared" si="1"/>
        <v>0</v>
      </c>
      <c r="N13" s="107">
        <f t="shared" si="1"/>
        <v>37886524</v>
      </c>
    </row>
    <row r="14" spans="1:14" x14ac:dyDescent="0.25">
      <c r="A14" s="134" t="s">
        <v>126</v>
      </c>
      <c r="B14" s="149" t="s">
        <v>68</v>
      </c>
      <c r="C14" s="104">
        <v>950000</v>
      </c>
      <c r="D14" s="104">
        <v>0</v>
      </c>
      <c r="E14" s="104">
        <v>0</v>
      </c>
      <c r="F14" s="104">
        <f>SUM(C14:E14)</f>
        <v>950000</v>
      </c>
      <c r="G14" s="104">
        <v>0</v>
      </c>
      <c r="H14" s="104">
        <v>0</v>
      </c>
      <c r="I14" s="104">
        <v>0</v>
      </c>
      <c r="J14" s="104">
        <f>SUM(G14:I14)</f>
        <v>0</v>
      </c>
      <c r="K14" s="104">
        <f>C14+G14</f>
        <v>950000</v>
      </c>
      <c r="L14" s="104">
        <f>D14+H14</f>
        <v>0</v>
      </c>
      <c r="M14" s="104">
        <f>E14+I14</f>
        <v>0</v>
      </c>
      <c r="N14" s="104">
        <f>SUM(K14:M14)</f>
        <v>950000</v>
      </c>
    </row>
    <row r="15" spans="1:14" x14ac:dyDescent="0.25">
      <c r="A15" s="132" t="s">
        <v>127</v>
      </c>
      <c r="B15" s="150" t="s">
        <v>273</v>
      </c>
      <c r="C15" s="107">
        <f t="shared" ref="C15:N15" si="2">SUM(C14)</f>
        <v>950000</v>
      </c>
      <c r="D15" s="107">
        <f t="shared" si="2"/>
        <v>0</v>
      </c>
      <c r="E15" s="107">
        <f t="shared" si="2"/>
        <v>0</v>
      </c>
      <c r="F15" s="107">
        <f t="shared" si="2"/>
        <v>950000</v>
      </c>
      <c r="G15" s="107">
        <f t="shared" si="2"/>
        <v>0</v>
      </c>
      <c r="H15" s="107">
        <f t="shared" si="2"/>
        <v>0</v>
      </c>
      <c r="I15" s="107">
        <f t="shared" si="2"/>
        <v>0</v>
      </c>
      <c r="J15" s="107">
        <f t="shared" si="2"/>
        <v>0</v>
      </c>
      <c r="K15" s="107">
        <f t="shared" si="2"/>
        <v>950000</v>
      </c>
      <c r="L15" s="107">
        <f t="shared" si="2"/>
        <v>0</v>
      </c>
      <c r="M15" s="107">
        <f t="shared" si="2"/>
        <v>0</v>
      </c>
      <c r="N15" s="107">
        <f t="shared" si="2"/>
        <v>950000</v>
      </c>
    </row>
    <row r="16" spans="1:14" x14ac:dyDescent="0.25">
      <c r="A16" s="134" t="s">
        <v>128</v>
      </c>
      <c r="B16" s="135" t="s">
        <v>145</v>
      </c>
      <c r="C16" s="104">
        <v>0</v>
      </c>
      <c r="D16" s="104">
        <v>0</v>
      </c>
      <c r="E16" s="104">
        <v>0</v>
      </c>
      <c r="F16" s="104">
        <f>SUM(C16:E16)</f>
        <v>0</v>
      </c>
      <c r="G16" s="104">
        <v>0</v>
      </c>
      <c r="H16" s="104">
        <v>0</v>
      </c>
      <c r="I16" s="104">
        <v>0</v>
      </c>
      <c r="J16" s="104">
        <f>SUM(G16:I16)</f>
        <v>0</v>
      </c>
      <c r="K16" s="104">
        <f t="shared" ref="K16:K22" si="3">C16+G16</f>
        <v>0</v>
      </c>
      <c r="L16" s="104">
        <f t="shared" ref="L16:L23" si="4">D16+H16</f>
        <v>0</v>
      </c>
      <c r="M16" s="104">
        <f t="shared" ref="M16:M23" si="5">E16+I16</f>
        <v>0</v>
      </c>
      <c r="N16" s="104">
        <f t="shared" ref="N16:N22" si="6">SUM(K16:M16)</f>
        <v>0</v>
      </c>
    </row>
    <row r="17" spans="1:14" x14ac:dyDescent="0.25">
      <c r="A17" s="134" t="s">
        <v>129</v>
      </c>
      <c r="B17" s="135" t="s">
        <v>45</v>
      </c>
      <c r="C17" s="104">
        <v>2415559</v>
      </c>
      <c r="D17" s="104">
        <v>0</v>
      </c>
      <c r="E17" s="104">
        <v>0</v>
      </c>
      <c r="F17" s="104">
        <f t="shared" ref="F17:F30" si="7">SUM(C17:E17)</f>
        <v>2415559</v>
      </c>
      <c r="G17" s="104">
        <v>0</v>
      </c>
      <c r="H17" s="104">
        <v>0</v>
      </c>
      <c r="I17" s="104">
        <v>0</v>
      </c>
      <c r="J17" s="104">
        <f t="shared" ref="J17:J24" si="8">SUM(G17:I17)</f>
        <v>0</v>
      </c>
      <c r="K17" s="104">
        <f t="shared" si="3"/>
        <v>2415559</v>
      </c>
      <c r="L17" s="104">
        <f t="shared" si="4"/>
        <v>0</v>
      </c>
      <c r="M17" s="104">
        <f t="shared" si="5"/>
        <v>0</v>
      </c>
      <c r="N17" s="104">
        <f t="shared" si="6"/>
        <v>2415559</v>
      </c>
    </row>
    <row r="18" spans="1:14" x14ac:dyDescent="0.25">
      <c r="A18" s="134" t="s">
        <v>130</v>
      </c>
      <c r="B18" s="135" t="s">
        <v>146</v>
      </c>
      <c r="C18" s="104">
        <v>3825196</v>
      </c>
      <c r="D18" s="104">
        <v>0</v>
      </c>
      <c r="E18" s="104">
        <v>0</v>
      </c>
      <c r="F18" s="104">
        <f t="shared" si="7"/>
        <v>3825196</v>
      </c>
      <c r="G18" s="104">
        <v>0</v>
      </c>
      <c r="H18" s="104">
        <v>0</v>
      </c>
      <c r="I18" s="104">
        <v>0</v>
      </c>
      <c r="J18" s="104">
        <f t="shared" si="8"/>
        <v>0</v>
      </c>
      <c r="K18" s="104">
        <f t="shared" si="3"/>
        <v>3825196</v>
      </c>
      <c r="L18" s="104">
        <f t="shared" si="4"/>
        <v>0</v>
      </c>
      <c r="M18" s="104">
        <f t="shared" si="5"/>
        <v>0</v>
      </c>
      <c r="N18" s="104">
        <f t="shared" si="6"/>
        <v>3825196</v>
      </c>
    </row>
    <row r="19" spans="1:14" x14ac:dyDescent="0.25">
      <c r="A19" s="134" t="s">
        <v>131</v>
      </c>
      <c r="B19" s="135" t="s">
        <v>46</v>
      </c>
      <c r="C19" s="104">
        <v>0</v>
      </c>
      <c r="D19" s="104">
        <v>0</v>
      </c>
      <c r="E19" s="104">
        <v>0</v>
      </c>
      <c r="F19" s="104">
        <f t="shared" si="7"/>
        <v>0</v>
      </c>
      <c r="G19" s="104">
        <v>0</v>
      </c>
      <c r="H19" s="104">
        <v>0</v>
      </c>
      <c r="I19" s="104">
        <v>0</v>
      </c>
      <c r="J19" s="104">
        <f t="shared" si="8"/>
        <v>0</v>
      </c>
      <c r="K19" s="104">
        <f t="shared" si="3"/>
        <v>0</v>
      </c>
      <c r="L19" s="104">
        <f t="shared" si="4"/>
        <v>0</v>
      </c>
      <c r="M19" s="104">
        <f t="shared" si="5"/>
        <v>0</v>
      </c>
      <c r="N19" s="104">
        <f t="shared" si="6"/>
        <v>0</v>
      </c>
    </row>
    <row r="20" spans="1:14" x14ac:dyDescent="0.25">
      <c r="A20" s="134" t="s">
        <v>132</v>
      </c>
      <c r="B20" s="135" t="s">
        <v>47</v>
      </c>
      <c r="C20" s="104">
        <v>91370842</v>
      </c>
      <c r="D20" s="104">
        <v>0</v>
      </c>
      <c r="E20" s="104">
        <v>0</v>
      </c>
      <c r="F20" s="104">
        <f t="shared" si="7"/>
        <v>91370842</v>
      </c>
      <c r="G20" s="104">
        <v>0</v>
      </c>
      <c r="H20" s="104">
        <v>0</v>
      </c>
      <c r="I20" s="104">
        <v>0</v>
      </c>
      <c r="J20" s="104">
        <f t="shared" si="8"/>
        <v>0</v>
      </c>
      <c r="K20" s="104">
        <f t="shared" si="3"/>
        <v>91370842</v>
      </c>
      <c r="L20" s="104">
        <f t="shared" si="4"/>
        <v>0</v>
      </c>
      <c r="M20" s="104">
        <f t="shared" si="5"/>
        <v>0</v>
      </c>
      <c r="N20" s="104">
        <f t="shared" si="6"/>
        <v>91370842</v>
      </c>
    </row>
    <row r="21" spans="1:14" x14ac:dyDescent="0.25">
      <c r="A21" s="134" t="s">
        <v>133</v>
      </c>
      <c r="B21" s="135" t="s">
        <v>48</v>
      </c>
      <c r="C21" s="104">
        <v>32141555</v>
      </c>
      <c r="D21" s="104">
        <v>0</v>
      </c>
      <c r="E21" s="104">
        <v>0</v>
      </c>
      <c r="F21" s="104">
        <f t="shared" si="7"/>
        <v>32141555</v>
      </c>
      <c r="G21" s="104">
        <v>0</v>
      </c>
      <c r="H21" s="104">
        <v>0</v>
      </c>
      <c r="I21" s="104">
        <v>0</v>
      </c>
      <c r="J21" s="104">
        <f t="shared" si="8"/>
        <v>0</v>
      </c>
      <c r="K21" s="104">
        <f t="shared" si="3"/>
        <v>32141555</v>
      </c>
      <c r="L21" s="104">
        <f t="shared" si="4"/>
        <v>0</v>
      </c>
      <c r="M21" s="104">
        <f t="shared" si="5"/>
        <v>0</v>
      </c>
      <c r="N21" s="104">
        <f t="shared" si="6"/>
        <v>32141555</v>
      </c>
    </row>
    <row r="22" spans="1:14" x14ac:dyDescent="0.25">
      <c r="A22" s="134" t="s">
        <v>192</v>
      </c>
      <c r="B22" s="135" t="s">
        <v>49</v>
      </c>
      <c r="C22" s="104">
        <v>51863833</v>
      </c>
      <c r="D22" s="104">
        <v>0</v>
      </c>
      <c r="E22" s="104">
        <v>0</v>
      </c>
      <c r="F22" s="104">
        <f t="shared" si="7"/>
        <v>51863833</v>
      </c>
      <c r="G22" s="104">
        <v>0</v>
      </c>
      <c r="H22" s="104">
        <v>0</v>
      </c>
      <c r="I22" s="104">
        <v>0</v>
      </c>
      <c r="J22" s="104">
        <f t="shared" si="8"/>
        <v>0</v>
      </c>
      <c r="K22" s="104">
        <f t="shared" si="3"/>
        <v>51863833</v>
      </c>
      <c r="L22" s="104">
        <f t="shared" si="4"/>
        <v>0</v>
      </c>
      <c r="M22" s="104">
        <f t="shared" si="5"/>
        <v>0</v>
      </c>
      <c r="N22" s="104">
        <f t="shared" si="6"/>
        <v>51863833</v>
      </c>
    </row>
    <row r="23" spans="1:14" x14ac:dyDescent="0.25">
      <c r="A23" s="134" t="s">
        <v>193</v>
      </c>
      <c r="B23" s="151" t="s">
        <v>147</v>
      </c>
      <c r="C23" s="152">
        <v>0</v>
      </c>
      <c r="D23" s="152">
        <v>0</v>
      </c>
      <c r="E23" s="152">
        <v>0</v>
      </c>
      <c r="F23" s="152">
        <f t="shared" si="7"/>
        <v>0</v>
      </c>
      <c r="G23" s="152">
        <v>0</v>
      </c>
      <c r="H23" s="152">
        <v>0</v>
      </c>
      <c r="I23" s="152">
        <v>0</v>
      </c>
      <c r="J23" s="152">
        <f t="shared" si="8"/>
        <v>0</v>
      </c>
      <c r="K23" s="152">
        <f>C23+G23</f>
        <v>0</v>
      </c>
      <c r="L23" s="152">
        <f t="shared" si="4"/>
        <v>0</v>
      </c>
      <c r="M23" s="152">
        <f t="shared" si="5"/>
        <v>0</v>
      </c>
      <c r="N23" s="152">
        <f>SUM(K23:M23)</f>
        <v>0</v>
      </c>
    </row>
    <row r="24" spans="1:14" x14ac:dyDescent="0.25">
      <c r="A24" s="134" t="s">
        <v>194</v>
      </c>
      <c r="B24" s="151" t="s">
        <v>148</v>
      </c>
      <c r="C24" s="152">
        <v>0</v>
      </c>
      <c r="D24" s="152">
        <v>0</v>
      </c>
      <c r="E24" s="152">
        <v>0</v>
      </c>
      <c r="F24" s="152">
        <f t="shared" si="7"/>
        <v>0</v>
      </c>
      <c r="G24" s="152">
        <v>0</v>
      </c>
      <c r="H24" s="152">
        <v>0</v>
      </c>
      <c r="I24" s="152">
        <v>0</v>
      </c>
      <c r="J24" s="152">
        <f t="shared" si="8"/>
        <v>0</v>
      </c>
      <c r="K24" s="152">
        <f>C24+G24</f>
        <v>0</v>
      </c>
      <c r="L24" s="152">
        <f>D24+H24</f>
        <v>0</v>
      </c>
      <c r="M24" s="152">
        <f>E24+I24</f>
        <v>0</v>
      </c>
      <c r="N24" s="152">
        <f>SUM(K24:M24)</f>
        <v>0</v>
      </c>
    </row>
    <row r="25" spans="1:14" x14ac:dyDescent="0.25">
      <c r="A25" s="134" t="s">
        <v>195</v>
      </c>
      <c r="B25" s="135" t="s">
        <v>290</v>
      </c>
      <c r="C25" s="104">
        <f>SUM(C23:C24)</f>
        <v>0</v>
      </c>
      <c r="D25" s="104">
        <f t="shared" ref="D25:N25" si="9">SUM(D23:D24)</f>
        <v>0</v>
      </c>
      <c r="E25" s="104">
        <f t="shared" si="9"/>
        <v>0</v>
      </c>
      <c r="F25" s="104">
        <f t="shared" si="9"/>
        <v>0</v>
      </c>
      <c r="G25" s="104">
        <f t="shared" si="9"/>
        <v>0</v>
      </c>
      <c r="H25" s="104">
        <f t="shared" si="9"/>
        <v>0</v>
      </c>
      <c r="I25" s="104">
        <f t="shared" si="9"/>
        <v>0</v>
      </c>
      <c r="J25" s="104">
        <f t="shared" si="9"/>
        <v>0</v>
      </c>
      <c r="K25" s="104">
        <f t="shared" si="9"/>
        <v>0</v>
      </c>
      <c r="L25" s="104">
        <f t="shared" si="9"/>
        <v>0</v>
      </c>
      <c r="M25" s="104">
        <f t="shared" si="9"/>
        <v>0</v>
      </c>
      <c r="N25" s="104">
        <f t="shared" si="9"/>
        <v>0</v>
      </c>
    </row>
    <row r="26" spans="1:14" x14ac:dyDescent="0.25">
      <c r="A26" s="134" t="s">
        <v>196</v>
      </c>
      <c r="B26" s="151" t="s">
        <v>150</v>
      </c>
      <c r="C26" s="152">
        <v>0</v>
      </c>
      <c r="D26" s="152">
        <v>0</v>
      </c>
      <c r="E26" s="152">
        <v>0</v>
      </c>
      <c r="F26" s="152">
        <f>SUM(C26:E26)</f>
        <v>0</v>
      </c>
      <c r="G26" s="152">
        <v>0</v>
      </c>
      <c r="H26" s="152">
        <v>0</v>
      </c>
      <c r="I26" s="152">
        <v>0</v>
      </c>
      <c r="J26" s="152">
        <f>SUM(G26:I26)</f>
        <v>0</v>
      </c>
      <c r="K26" s="152">
        <f t="shared" ref="K26:M27" si="10">C26+G26</f>
        <v>0</v>
      </c>
      <c r="L26" s="152">
        <f t="shared" si="10"/>
        <v>0</v>
      </c>
      <c r="M26" s="152">
        <f t="shared" si="10"/>
        <v>0</v>
      </c>
      <c r="N26" s="152">
        <f>SUM(K26:M26)</f>
        <v>0</v>
      </c>
    </row>
    <row r="27" spans="1:14" x14ac:dyDescent="0.25">
      <c r="A27" s="134" t="s">
        <v>197</v>
      </c>
      <c r="B27" s="151" t="s">
        <v>151</v>
      </c>
      <c r="C27" s="152">
        <v>0</v>
      </c>
      <c r="D27" s="152">
        <v>0</v>
      </c>
      <c r="E27" s="152">
        <v>0</v>
      </c>
      <c r="F27" s="152">
        <f>SUM(C27:E27)</f>
        <v>0</v>
      </c>
      <c r="G27" s="152">
        <v>0</v>
      </c>
      <c r="H27" s="152">
        <v>0</v>
      </c>
      <c r="I27" s="152">
        <v>0</v>
      </c>
      <c r="J27" s="152">
        <f>SUM(G27:I27)</f>
        <v>0</v>
      </c>
      <c r="K27" s="152">
        <f t="shared" si="10"/>
        <v>0</v>
      </c>
      <c r="L27" s="152">
        <f t="shared" si="10"/>
        <v>0</v>
      </c>
      <c r="M27" s="152">
        <f t="shared" si="10"/>
        <v>0</v>
      </c>
      <c r="N27" s="152">
        <f>SUM(K27:M27)</f>
        <v>0</v>
      </c>
    </row>
    <row r="28" spans="1:14" x14ac:dyDescent="0.25">
      <c r="A28" s="134" t="s">
        <v>198</v>
      </c>
      <c r="B28" s="135" t="s">
        <v>291</v>
      </c>
      <c r="C28" s="104">
        <f>SUM(C26:C27)</f>
        <v>0</v>
      </c>
      <c r="D28" s="104">
        <f t="shared" ref="D28:N28" si="11">SUM(D26:D27)</f>
        <v>0</v>
      </c>
      <c r="E28" s="104">
        <f t="shared" si="11"/>
        <v>0</v>
      </c>
      <c r="F28" s="104">
        <f t="shared" si="11"/>
        <v>0</v>
      </c>
      <c r="G28" s="104">
        <f t="shared" si="11"/>
        <v>0</v>
      </c>
      <c r="H28" s="104">
        <f t="shared" si="11"/>
        <v>0</v>
      </c>
      <c r="I28" s="104">
        <f t="shared" si="11"/>
        <v>0</v>
      </c>
      <c r="J28" s="104">
        <f t="shared" si="11"/>
        <v>0</v>
      </c>
      <c r="K28" s="104">
        <f t="shared" si="11"/>
        <v>0</v>
      </c>
      <c r="L28" s="104">
        <f t="shared" si="11"/>
        <v>0</v>
      </c>
      <c r="M28" s="104">
        <f t="shared" si="11"/>
        <v>0</v>
      </c>
      <c r="N28" s="104">
        <f t="shared" si="11"/>
        <v>0</v>
      </c>
    </row>
    <row r="29" spans="1:14" x14ac:dyDescent="0.25">
      <c r="A29" s="134" t="s">
        <v>199</v>
      </c>
      <c r="B29" s="135" t="s">
        <v>153</v>
      </c>
      <c r="C29" s="104">
        <v>0</v>
      </c>
      <c r="D29" s="104">
        <v>0</v>
      </c>
      <c r="E29" s="104">
        <v>0</v>
      </c>
      <c r="F29" s="104">
        <f t="shared" si="7"/>
        <v>0</v>
      </c>
      <c r="G29" s="104">
        <v>0</v>
      </c>
      <c r="H29" s="104">
        <v>0</v>
      </c>
      <c r="I29" s="104">
        <v>0</v>
      </c>
      <c r="J29" s="104">
        <f>SUM(G29:I29)</f>
        <v>0</v>
      </c>
      <c r="K29" s="104">
        <f t="shared" ref="K29:M30" si="12">C29+G29</f>
        <v>0</v>
      </c>
      <c r="L29" s="104">
        <f t="shared" si="12"/>
        <v>0</v>
      </c>
      <c r="M29" s="104">
        <f t="shared" si="12"/>
        <v>0</v>
      </c>
      <c r="N29" s="104">
        <f>SUM(K29:M29)</f>
        <v>0</v>
      </c>
    </row>
    <row r="30" spans="1:14" x14ac:dyDescent="0.25">
      <c r="A30" s="134" t="s">
        <v>200</v>
      </c>
      <c r="B30" s="153" t="s">
        <v>50</v>
      </c>
      <c r="C30" s="104">
        <v>11494560</v>
      </c>
      <c r="D30" s="104">
        <v>0</v>
      </c>
      <c r="E30" s="104">
        <v>0</v>
      </c>
      <c r="F30" s="104">
        <f t="shared" si="7"/>
        <v>11494560</v>
      </c>
      <c r="G30" s="104">
        <v>0</v>
      </c>
      <c r="H30" s="104">
        <v>0</v>
      </c>
      <c r="I30" s="104">
        <v>0</v>
      </c>
      <c r="J30" s="104">
        <f>SUM(G30:I30)</f>
        <v>0</v>
      </c>
      <c r="K30" s="104">
        <f t="shared" si="12"/>
        <v>11494560</v>
      </c>
      <c r="L30" s="104">
        <f t="shared" si="12"/>
        <v>0</v>
      </c>
      <c r="M30" s="104">
        <f t="shared" si="12"/>
        <v>0</v>
      </c>
      <c r="N30" s="104">
        <f>SUM(K30:M30)</f>
        <v>11494560</v>
      </c>
    </row>
    <row r="31" spans="1:14" x14ac:dyDescent="0.25">
      <c r="A31" s="132" t="s">
        <v>201</v>
      </c>
      <c r="B31" s="154" t="s">
        <v>274</v>
      </c>
      <c r="C31" s="107">
        <f>C16+C17+C18+C19+C20+C21+C22+C25+C28+C29+C30</f>
        <v>193111545</v>
      </c>
      <c r="D31" s="107">
        <f t="shared" ref="D31:N31" si="13">D16+D17+D18+D19+D20+D21+D22+D25+D28+D29+D30</f>
        <v>0</v>
      </c>
      <c r="E31" s="107">
        <f t="shared" si="13"/>
        <v>0</v>
      </c>
      <c r="F31" s="107">
        <f t="shared" si="13"/>
        <v>193111545</v>
      </c>
      <c r="G31" s="107">
        <f t="shared" si="13"/>
        <v>0</v>
      </c>
      <c r="H31" s="107">
        <f t="shared" si="13"/>
        <v>0</v>
      </c>
      <c r="I31" s="107">
        <f t="shared" si="13"/>
        <v>0</v>
      </c>
      <c r="J31" s="107">
        <f t="shared" si="13"/>
        <v>0</v>
      </c>
      <c r="K31" s="107">
        <f t="shared" si="13"/>
        <v>193111545</v>
      </c>
      <c r="L31" s="107">
        <f t="shared" si="13"/>
        <v>0</v>
      </c>
      <c r="M31" s="107">
        <f t="shared" si="13"/>
        <v>0</v>
      </c>
      <c r="N31" s="107">
        <f t="shared" si="13"/>
        <v>193111545</v>
      </c>
    </row>
    <row r="32" spans="1:14" x14ac:dyDescent="0.25">
      <c r="A32" s="134" t="s">
        <v>202</v>
      </c>
      <c r="B32" s="153" t="s">
        <v>59</v>
      </c>
      <c r="C32" s="104">
        <v>0</v>
      </c>
      <c r="D32" s="104">
        <v>0</v>
      </c>
      <c r="E32" s="104">
        <v>0</v>
      </c>
      <c r="F32" s="104">
        <f>SUM(C32:E32)</f>
        <v>0</v>
      </c>
      <c r="G32" s="104">
        <v>0</v>
      </c>
      <c r="H32" s="104">
        <v>0</v>
      </c>
      <c r="I32" s="104">
        <v>0</v>
      </c>
      <c r="J32" s="104">
        <f>SUM(G32:I32)</f>
        <v>0</v>
      </c>
      <c r="K32" s="104">
        <f>C32+G32</f>
        <v>0</v>
      </c>
      <c r="L32" s="104">
        <f>D32+H32</f>
        <v>0</v>
      </c>
      <c r="M32" s="104">
        <f>E32+I32</f>
        <v>0</v>
      </c>
      <c r="N32" s="104">
        <f>SUM(K32:M32)</f>
        <v>0</v>
      </c>
    </row>
    <row r="33" spans="1:14" x14ac:dyDescent="0.25">
      <c r="A33" s="132" t="s">
        <v>203</v>
      </c>
      <c r="B33" s="155" t="s">
        <v>275</v>
      </c>
      <c r="C33" s="107">
        <f>SUM(C32)</f>
        <v>0</v>
      </c>
      <c r="D33" s="107">
        <f t="shared" ref="D33:N33" si="14">SUM(D32)</f>
        <v>0</v>
      </c>
      <c r="E33" s="107">
        <f t="shared" si="14"/>
        <v>0</v>
      </c>
      <c r="F33" s="107">
        <f t="shared" si="14"/>
        <v>0</v>
      </c>
      <c r="G33" s="107">
        <f t="shared" si="14"/>
        <v>0</v>
      </c>
      <c r="H33" s="107">
        <f t="shared" si="14"/>
        <v>0</v>
      </c>
      <c r="I33" s="107">
        <f t="shared" si="14"/>
        <v>0</v>
      </c>
      <c r="J33" s="107">
        <f t="shared" si="14"/>
        <v>0</v>
      </c>
      <c r="K33" s="107">
        <f t="shared" si="14"/>
        <v>0</v>
      </c>
      <c r="L33" s="107">
        <f t="shared" si="14"/>
        <v>0</v>
      </c>
      <c r="M33" s="107">
        <f t="shared" si="14"/>
        <v>0</v>
      </c>
      <c r="N33" s="107">
        <f t="shared" si="14"/>
        <v>0</v>
      </c>
    </row>
    <row r="34" spans="1:14" x14ac:dyDescent="0.25">
      <c r="A34" s="132" t="s">
        <v>204</v>
      </c>
      <c r="B34" s="156" t="s">
        <v>276</v>
      </c>
      <c r="C34" s="107">
        <f>C13+C31+C33+C15</f>
        <v>194061545</v>
      </c>
      <c r="D34" s="107">
        <f t="shared" ref="D34:N34" si="15">D13+D31+D33+D15</f>
        <v>0</v>
      </c>
      <c r="E34" s="107">
        <f t="shared" si="15"/>
        <v>0</v>
      </c>
      <c r="F34" s="107">
        <f t="shared" si="15"/>
        <v>194061545</v>
      </c>
      <c r="G34" s="107">
        <f t="shared" si="15"/>
        <v>37886524</v>
      </c>
      <c r="H34" s="107">
        <f t="shared" si="15"/>
        <v>0</v>
      </c>
      <c r="I34" s="107">
        <f t="shared" si="15"/>
        <v>0</v>
      </c>
      <c r="J34" s="107">
        <f t="shared" si="15"/>
        <v>37886524</v>
      </c>
      <c r="K34" s="107">
        <f t="shared" si="15"/>
        <v>231948069</v>
      </c>
      <c r="L34" s="107">
        <f t="shared" si="15"/>
        <v>0</v>
      </c>
      <c r="M34" s="107">
        <f t="shared" si="15"/>
        <v>0</v>
      </c>
      <c r="N34" s="107">
        <f t="shared" si="15"/>
        <v>231948069</v>
      </c>
    </row>
    <row r="35" spans="1:14" x14ac:dyDescent="0.25">
      <c r="A35" s="134" t="s">
        <v>205</v>
      </c>
      <c r="B35" s="135" t="s">
        <v>43</v>
      </c>
      <c r="C35" s="104">
        <v>0</v>
      </c>
      <c r="D35" s="104">
        <v>0</v>
      </c>
      <c r="E35" s="104">
        <v>0</v>
      </c>
      <c r="F35" s="104">
        <f>SUM(C35:E35)</f>
        <v>0</v>
      </c>
      <c r="G35" s="104">
        <v>0</v>
      </c>
      <c r="H35" s="104">
        <v>0</v>
      </c>
      <c r="I35" s="104">
        <v>0</v>
      </c>
      <c r="J35" s="104">
        <f>SUM(G35:I35)</f>
        <v>0</v>
      </c>
      <c r="K35" s="104">
        <f t="shared" ref="K35:M36" si="16">C35+G35</f>
        <v>0</v>
      </c>
      <c r="L35" s="104">
        <f t="shared" si="16"/>
        <v>0</v>
      </c>
      <c r="M35" s="104">
        <f t="shared" si="16"/>
        <v>0</v>
      </c>
      <c r="N35" s="104">
        <f>SUM(K35:M35)</f>
        <v>0</v>
      </c>
    </row>
    <row r="36" spans="1:14" ht="31.5" x14ac:dyDescent="0.25">
      <c r="A36" s="134" t="s">
        <v>206</v>
      </c>
      <c r="B36" s="135" t="s">
        <v>44</v>
      </c>
      <c r="C36" s="104">
        <v>0</v>
      </c>
      <c r="D36" s="104">
        <v>0</v>
      </c>
      <c r="E36" s="104">
        <v>0</v>
      </c>
      <c r="F36" s="104">
        <f>SUM(C36:E36)</f>
        <v>0</v>
      </c>
      <c r="G36" s="104">
        <v>0</v>
      </c>
      <c r="H36" s="104">
        <v>0</v>
      </c>
      <c r="I36" s="104">
        <v>0</v>
      </c>
      <c r="J36" s="104">
        <f>SUM(G36:I36)</f>
        <v>0</v>
      </c>
      <c r="K36" s="104">
        <f t="shared" si="16"/>
        <v>0</v>
      </c>
      <c r="L36" s="104">
        <f t="shared" si="16"/>
        <v>0</v>
      </c>
      <c r="M36" s="104">
        <f t="shared" si="16"/>
        <v>0</v>
      </c>
      <c r="N36" s="104">
        <f>SUM(K36:M36)</f>
        <v>0</v>
      </c>
    </row>
    <row r="37" spans="1:14" ht="31.5" x14ac:dyDescent="0.25">
      <c r="A37" s="132" t="s">
        <v>207</v>
      </c>
      <c r="B37" s="157" t="s">
        <v>277</v>
      </c>
      <c r="C37" s="107">
        <f>SUM(C35:C36)</f>
        <v>0</v>
      </c>
      <c r="D37" s="107">
        <f t="shared" ref="D37:N37" si="17">SUM(D35:D36)</f>
        <v>0</v>
      </c>
      <c r="E37" s="107">
        <f t="shared" si="17"/>
        <v>0</v>
      </c>
      <c r="F37" s="107">
        <f t="shared" si="17"/>
        <v>0</v>
      </c>
      <c r="G37" s="107">
        <f t="shared" si="17"/>
        <v>0</v>
      </c>
      <c r="H37" s="107">
        <f t="shared" si="17"/>
        <v>0</v>
      </c>
      <c r="I37" s="107">
        <f t="shared" si="17"/>
        <v>0</v>
      </c>
      <c r="J37" s="107">
        <f t="shared" si="17"/>
        <v>0</v>
      </c>
      <c r="K37" s="107">
        <f t="shared" si="17"/>
        <v>0</v>
      </c>
      <c r="L37" s="107">
        <f t="shared" si="17"/>
        <v>0</v>
      </c>
      <c r="M37" s="107">
        <f t="shared" si="17"/>
        <v>0</v>
      </c>
      <c r="N37" s="107">
        <f t="shared" si="17"/>
        <v>0</v>
      </c>
    </row>
    <row r="38" spans="1:14" x14ac:dyDescent="0.25">
      <c r="A38" s="134" t="s">
        <v>208</v>
      </c>
      <c r="B38" s="158" t="s">
        <v>56</v>
      </c>
      <c r="C38" s="104">
        <v>0</v>
      </c>
      <c r="D38" s="104">
        <v>0</v>
      </c>
      <c r="E38" s="104">
        <v>0</v>
      </c>
      <c r="F38" s="104">
        <f>SUM(C38:E38)</f>
        <v>0</v>
      </c>
      <c r="G38" s="104">
        <v>0</v>
      </c>
      <c r="H38" s="104">
        <v>0</v>
      </c>
      <c r="I38" s="104">
        <v>0</v>
      </c>
      <c r="J38" s="104">
        <f>SUM(G38:I38)</f>
        <v>0</v>
      </c>
      <c r="K38" s="104">
        <f>C38+G38</f>
        <v>0</v>
      </c>
      <c r="L38" s="104">
        <f>D38+H38</f>
        <v>0</v>
      </c>
      <c r="M38" s="104">
        <f>E38+I38</f>
        <v>0</v>
      </c>
      <c r="N38" s="104">
        <f>SUM(K38:M38)</f>
        <v>0</v>
      </c>
    </row>
    <row r="39" spans="1:14" x14ac:dyDescent="0.25">
      <c r="A39" s="132" t="s">
        <v>209</v>
      </c>
      <c r="B39" s="159" t="s">
        <v>278</v>
      </c>
      <c r="C39" s="107">
        <f>SUM(C38)</f>
        <v>0</v>
      </c>
      <c r="D39" s="107">
        <f t="shared" ref="D39:N39" si="18">SUM(D38)</f>
        <v>0</v>
      </c>
      <c r="E39" s="107">
        <f t="shared" si="18"/>
        <v>0</v>
      </c>
      <c r="F39" s="107">
        <f t="shared" si="18"/>
        <v>0</v>
      </c>
      <c r="G39" s="107">
        <f t="shared" si="18"/>
        <v>0</v>
      </c>
      <c r="H39" s="107">
        <f t="shared" si="18"/>
        <v>0</v>
      </c>
      <c r="I39" s="107">
        <f t="shared" si="18"/>
        <v>0</v>
      </c>
      <c r="J39" s="107">
        <f t="shared" si="18"/>
        <v>0</v>
      </c>
      <c r="K39" s="107">
        <f t="shared" si="18"/>
        <v>0</v>
      </c>
      <c r="L39" s="107">
        <f t="shared" si="18"/>
        <v>0</v>
      </c>
      <c r="M39" s="107">
        <f t="shared" si="18"/>
        <v>0</v>
      </c>
      <c r="N39" s="107">
        <f t="shared" si="18"/>
        <v>0</v>
      </c>
    </row>
    <row r="40" spans="1:14" x14ac:dyDescent="0.25">
      <c r="A40" s="134" t="s">
        <v>210</v>
      </c>
      <c r="B40" s="153" t="s">
        <v>62</v>
      </c>
      <c r="C40" s="104">
        <v>1000020</v>
      </c>
      <c r="D40" s="104">
        <v>0</v>
      </c>
      <c r="E40" s="104">
        <v>0</v>
      </c>
      <c r="F40" s="104">
        <f>SUM(C40:E40)</f>
        <v>1000020</v>
      </c>
      <c r="G40" s="104">
        <v>0</v>
      </c>
      <c r="H40" s="104">
        <v>0</v>
      </c>
      <c r="I40" s="104">
        <v>0</v>
      </c>
      <c r="J40" s="104">
        <f>SUM(G40:I40)</f>
        <v>0</v>
      </c>
      <c r="K40" s="104">
        <f>C40+G40</f>
        <v>1000020</v>
      </c>
      <c r="L40" s="104">
        <f>D40+H40</f>
        <v>0</v>
      </c>
      <c r="M40" s="104">
        <f>E40+I40</f>
        <v>0</v>
      </c>
      <c r="N40" s="104">
        <f>SUM(K40:M40)</f>
        <v>1000020</v>
      </c>
    </row>
    <row r="41" spans="1:14" x14ac:dyDescent="0.25">
      <c r="A41" s="132" t="s">
        <v>211</v>
      </c>
      <c r="B41" s="155" t="s">
        <v>279</v>
      </c>
      <c r="C41" s="107">
        <f>SUM(C40)</f>
        <v>1000020</v>
      </c>
      <c r="D41" s="107">
        <f t="shared" ref="D41:N41" si="19">SUM(D40)</f>
        <v>0</v>
      </c>
      <c r="E41" s="107">
        <f t="shared" si="19"/>
        <v>0</v>
      </c>
      <c r="F41" s="107">
        <f t="shared" si="19"/>
        <v>1000020</v>
      </c>
      <c r="G41" s="107">
        <f t="shared" si="19"/>
        <v>0</v>
      </c>
      <c r="H41" s="107">
        <f t="shared" si="19"/>
        <v>0</v>
      </c>
      <c r="I41" s="107">
        <f t="shared" si="19"/>
        <v>0</v>
      </c>
      <c r="J41" s="107">
        <f t="shared" si="19"/>
        <v>0</v>
      </c>
      <c r="K41" s="107">
        <f t="shared" si="19"/>
        <v>1000020</v>
      </c>
      <c r="L41" s="107">
        <f t="shared" si="19"/>
        <v>0</v>
      </c>
      <c r="M41" s="107">
        <f t="shared" si="19"/>
        <v>0</v>
      </c>
      <c r="N41" s="107">
        <f t="shared" si="19"/>
        <v>1000020</v>
      </c>
    </row>
    <row r="42" spans="1:14" x14ac:dyDescent="0.25">
      <c r="A42" s="132" t="s">
        <v>212</v>
      </c>
      <c r="B42" s="156" t="s">
        <v>280</v>
      </c>
      <c r="C42" s="107">
        <f>C37+C41+C39</f>
        <v>1000020</v>
      </c>
      <c r="D42" s="107">
        <f t="shared" ref="D42:N42" si="20">D37+D41+D39</f>
        <v>0</v>
      </c>
      <c r="E42" s="107">
        <f t="shared" si="20"/>
        <v>0</v>
      </c>
      <c r="F42" s="107">
        <f t="shared" si="20"/>
        <v>1000020</v>
      </c>
      <c r="G42" s="107">
        <f t="shared" si="20"/>
        <v>0</v>
      </c>
      <c r="H42" s="107">
        <f t="shared" si="20"/>
        <v>0</v>
      </c>
      <c r="I42" s="107">
        <f t="shared" si="20"/>
        <v>0</v>
      </c>
      <c r="J42" s="107">
        <f t="shared" si="20"/>
        <v>0</v>
      </c>
      <c r="K42" s="107">
        <f t="shared" si="20"/>
        <v>1000020</v>
      </c>
      <c r="L42" s="107">
        <f t="shared" si="20"/>
        <v>0</v>
      </c>
      <c r="M42" s="107">
        <f t="shared" si="20"/>
        <v>0</v>
      </c>
      <c r="N42" s="107">
        <f t="shared" si="20"/>
        <v>1000020</v>
      </c>
    </row>
    <row r="43" spans="1:14" x14ac:dyDescent="0.25">
      <c r="A43" s="132" t="s">
        <v>213</v>
      </c>
      <c r="B43" s="156" t="s">
        <v>281</v>
      </c>
      <c r="C43" s="107">
        <f>C34+C42+C11</f>
        <v>1071307263</v>
      </c>
      <c r="D43" s="107">
        <f t="shared" ref="D43:N43" si="21">D34+D42+D11</f>
        <v>0</v>
      </c>
      <c r="E43" s="107">
        <f t="shared" si="21"/>
        <v>0</v>
      </c>
      <c r="F43" s="107">
        <f t="shared" si="21"/>
        <v>1071307263</v>
      </c>
      <c r="G43" s="107">
        <f t="shared" si="21"/>
        <v>44518774</v>
      </c>
      <c r="H43" s="107">
        <f t="shared" si="21"/>
        <v>0</v>
      </c>
      <c r="I43" s="107">
        <f t="shared" si="21"/>
        <v>0</v>
      </c>
      <c r="J43" s="107">
        <f t="shared" si="21"/>
        <v>44518774</v>
      </c>
      <c r="K43" s="107">
        <f t="shared" si="21"/>
        <v>1115826037</v>
      </c>
      <c r="L43" s="107">
        <f t="shared" si="21"/>
        <v>0</v>
      </c>
      <c r="M43" s="107">
        <f t="shared" si="21"/>
        <v>0</v>
      </c>
      <c r="N43" s="107">
        <f t="shared" si="21"/>
        <v>1115826037</v>
      </c>
    </row>
    <row r="44" spans="1:14" x14ac:dyDescent="0.25">
      <c r="A44" s="138"/>
      <c r="B44" s="160"/>
      <c r="C44" s="107"/>
      <c r="D44" s="138"/>
      <c r="E44" s="138"/>
      <c r="F44" s="138"/>
      <c r="G44" s="107"/>
      <c r="H44" s="138"/>
      <c r="I44" s="138"/>
      <c r="J44" s="138"/>
      <c r="K44" s="107"/>
      <c r="L44" s="138"/>
      <c r="M44" s="138"/>
      <c r="N44" s="138"/>
    </row>
    <row r="45" spans="1:14" x14ac:dyDescent="0.25">
      <c r="A45" s="132" t="s">
        <v>282</v>
      </c>
      <c r="B45" s="160" t="s">
        <v>17</v>
      </c>
      <c r="C45" s="107"/>
      <c r="D45" s="138"/>
      <c r="E45" s="138"/>
      <c r="F45" s="138"/>
      <c r="G45" s="107"/>
      <c r="H45" s="138"/>
      <c r="I45" s="138"/>
      <c r="J45" s="138"/>
      <c r="K45" s="107"/>
      <c r="L45" s="138"/>
      <c r="M45" s="138"/>
      <c r="N45" s="138"/>
    </row>
    <row r="46" spans="1:14" x14ac:dyDescent="0.25">
      <c r="A46" s="132" t="s">
        <v>123</v>
      </c>
      <c r="B46" s="145" t="s">
        <v>22</v>
      </c>
      <c r="C46" s="146">
        <v>346349733</v>
      </c>
      <c r="D46" s="147">
        <v>0</v>
      </c>
      <c r="E46" s="146">
        <v>0</v>
      </c>
      <c r="F46" s="146">
        <f>SUM(C46:E46)</f>
        <v>346349733</v>
      </c>
      <c r="G46" s="146">
        <v>788670</v>
      </c>
      <c r="H46" s="147">
        <v>0</v>
      </c>
      <c r="I46" s="146">
        <v>0</v>
      </c>
      <c r="J46" s="146">
        <f>SUM(G46:I46)</f>
        <v>788670</v>
      </c>
      <c r="K46" s="146">
        <f t="shared" ref="K46:M47" si="22">C46+G46</f>
        <v>347138403</v>
      </c>
      <c r="L46" s="146">
        <f t="shared" si="22"/>
        <v>0</v>
      </c>
      <c r="M46" s="146">
        <f t="shared" si="22"/>
        <v>0</v>
      </c>
      <c r="N46" s="146">
        <f>SUM(K46:M46)</f>
        <v>347138403</v>
      </c>
    </row>
    <row r="47" spans="1:14" ht="31.5" x14ac:dyDescent="0.25">
      <c r="A47" s="134" t="s">
        <v>124</v>
      </c>
      <c r="B47" s="135" t="s">
        <v>66</v>
      </c>
      <c r="C47" s="104">
        <v>0</v>
      </c>
      <c r="D47" s="104">
        <v>0</v>
      </c>
      <c r="E47" s="104">
        <v>0</v>
      </c>
      <c r="F47" s="104">
        <f>SUM(C47:E47)</f>
        <v>0</v>
      </c>
      <c r="G47" s="104">
        <v>7990000</v>
      </c>
      <c r="H47" s="104">
        <v>0</v>
      </c>
      <c r="I47" s="104">
        <v>0</v>
      </c>
      <c r="J47" s="104">
        <f>SUM(G47:I47)</f>
        <v>7990000</v>
      </c>
      <c r="K47" s="104">
        <f t="shared" si="22"/>
        <v>7990000</v>
      </c>
      <c r="L47" s="104">
        <f t="shared" si="22"/>
        <v>0</v>
      </c>
      <c r="M47" s="104">
        <f t="shared" si="22"/>
        <v>0</v>
      </c>
      <c r="N47" s="104">
        <f>SUM(K47:M47)</f>
        <v>7990000</v>
      </c>
    </row>
    <row r="48" spans="1:14" ht="31.5" x14ac:dyDescent="0.25">
      <c r="A48" s="132" t="s">
        <v>125</v>
      </c>
      <c r="B48" s="148" t="s">
        <v>272</v>
      </c>
      <c r="C48" s="107">
        <f t="shared" ref="C48:N48" si="23">SUM(C47)</f>
        <v>0</v>
      </c>
      <c r="D48" s="107">
        <f t="shared" si="23"/>
        <v>0</v>
      </c>
      <c r="E48" s="107">
        <f t="shared" si="23"/>
        <v>0</v>
      </c>
      <c r="F48" s="107">
        <f t="shared" si="23"/>
        <v>0</v>
      </c>
      <c r="G48" s="107">
        <f t="shared" si="23"/>
        <v>7990000</v>
      </c>
      <c r="H48" s="107">
        <f t="shared" si="23"/>
        <v>0</v>
      </c>
      <c r="I48" s="107">
        <f t="shared" si="23"/>
        <v>0</v>
      </c>
      <c r="J48" s="107">
        <f t="shared" si="23"/>
        <v>7990000</v>
      </c>
      <c r="K48" s="107">
        <f t="shared" si="23"/>
        <v>7990000</v>
      </c>
      <c r="L48" s="107">
        <f t="shared" si="23"/>
        <v>0</v>
      </c>
      <c r="M48" s="107">
        <f t="shared" si="23"/>
        <v>0</v>
      </c>
      <c r="N48" s="107">
        <f t="shared" si="23"/>
        <v>7990000</v>
      </c>
    </row>
    <row r="49" spans="1:14" x14ac:dyDescent="0.25">
      <c r="A49" s="134" t="s">
        <v>126</v>
      </c>
      <c r="B49" s="149" t="s">
        <v>68</v>
      </c>
      <c r="C49" s="104">
        <v>0</v>
      </c>
      <c r="D49" s="104">
        <v>0</v>
      </c>
      <c r="E49" s="104">
        <v>0</v>
      </c>
      <c r="F49" s="104">
        <f>SUM(C49:E49)</f>
        <v>0</v>
      </c>
      <c r="G49" s="104">
        <v>0</v>
      </c>
      <c r="H49" s="104">
        <v>0</v>
      </c>
      <c r="I49" s="104">
        <v>0</v>
      </c>
      <c r="J49" s="104">
        <f>SUM(G49:I49)</f>
        <v>0</v>
      </c>
      <c r="K49" s="104">
        <f>C49+G49</f>
        <v>0</v>
      </c>
      <c r="L49" s="104">
        <f>D49+H49</f>
        <v>0</v>
      </c>
      <c r="M49" s="104">
        <f>E49+I49</f>
        <v>0</v>
      </c>
      <c r="N49" s="104">
        <f>SUM(K49:M49)</f>
        <v>0</v>
      </c>
    </row>
    <row r="50" spans="1:14" x14ac:dyDescent="0.25">
      <c r="A50" s="132" t="s">
        <v>127</v>
      </c>
      <c r="B50" s="150" t="s">
        <v>273</v>
      </c>
      <c r="C50" s="107">
        <f t="shared" ref="C50:N50" si="24">SUM(C49)</f>
        <v>0</v>
      </c>
      <c r="D50" s="107">
        <f t="shared" si="24"/>
        <v>0</v>
      </c>
      <c r="E50" s="107">
        <f t="shared" si="24"/>
        <v>0</v>
      </c>
      <c r="F50" s="107">
        <f t="shared" si="24"/>
        <v>0</v>
      </c>
      <c r="G50" s="107">
        <f t="shared" si="24"/>
        <v>0</v>
      </c>
      <c r="H50" s="107">
        <f t="shared" si="24"/>
        <v>0</v>
      </c>
      <c r="I50" s="107">
        <f t="shared" si="24"/>
        <v>0</v>
      </c>
      <c r="J50" s="107">
        <f t="shared" si="24"/>
        <v>0</v>
      </c>
      <c r="K50" s="107">
        <f t="shared" si="24"/>
        <v>0</v>
      </c>
      <c r="L50" s="107">
        <f t="shared" si="24"/>
        <v>0</v>
      </c>
      <c r="M50" s="107">
        <f t="shared" si="24"/>
        <v>0</v>
      </c>
      <c r="N50" s="107">
        <f t="shared" si="24"/>
        <v>0</v>
      </c>
    </row>
    <row r="51" spans="1:14" x14ac:dyDescent="0.25">
      <c r="A51" s="134" t="s">
        <v>128</v>
      </c>
      <c r="B51" s="135" t="s">
        <v>145</v>
      </c>
      <c r="C51" s="104">
        <v>0</v>
      </c>
      <c r="D51" s="104">
        <v>0</v>
      </c>
      <c r="E51" s="104">
        <v>0</v>
      </c>
      <c r="F51" s="104">
        <f>SUM(C51:E51)</f>
        <v>0</v>
      </c>
      <c r="G51" s="104">
        <v>0</v>
      </c>
      <c r="H51" s="104">
        <v>0</v>
      </c>
      <c r="I51" s="104">
        <v>0</v>
      </c>
      <c r="J51" s="104">
        <f>SUM(G51:I51)</f>
        <v>0</v>
      </c>
      <c r="K51" s="104">
        <f t="shared" ref="K51:K57" si="25">C51+G51</f>
        <v>0</v>
      </c>
      <c r="L51" s="104">
        <f t="shared" ref="L51:L59" si="26">D51+H51</f>
        <v>0</v>
      </c>
      <c r="M51" s="104">
        <f t="shared" ref="M51:M59" si="27">E51+I51</f>
        <v>0</v>
      </c>
      <c r="N51" s="104">
        <f t="shared" ref="N51:N57" si="28">SUM(K51:M51)</f>
        <v>0</v>
      </c>
    </row>
    <row r="52" spans="1:14" x14ac:dyDescent="0.25">
      <c r="A52" s="134" t="s">
        <v>129</v>
      </c>
      <c r="B52" s="135" t="s">
        <v>45</v>
      </c>
      <c r="C52" s="104">
        <v>0</v>
      </c>
      <c r="D52" s="104">
        <v>0</v>
      </c>
      <c r="E52" s="104">
        <v>0</v>
      </c>
      <c r="F52" s="104">
        <f t="shared" ref="F52:F67" si="29">SUM(C52:E52)</f>
        <v>0</v>
      </c>
      <c r="G52" s="104">
        <v>0</v>
      </c>
      <c r="H52" s="104">
        <v>0</v>
      </c>
      <c r="I52" s="104">
        <v>0</v>
      </c>
      <c r="J52" s="104">
        <f t="shared" ref="J52:J67" si="30">SUM(G52:I52)</f>
        <v>0</v>
      </c>
      <c r="K52" s="104">
        <f t="shared" si="25"/>
        <v>0</v>
      </c>
      <c r="L52" s="104">
        <f t="shared" si="26"/>
        <v>0</v>
      </c>
      <c r="M52" s="104">
        <f t="shared" si="27"/>
        <v>0</v>
      </c>
      <c r="N52" s="104">
        <f t="shared" si="28"/>
        <v>0</v>
      </c>
    </row>
    <row r="53" spans="1:14" x14ac:dyDescent="0.25">
      <c r="A53" s="134" t="s">
        <v>130</v>
      </c>
      <c r="B53" s="135" t="s">
        <v>146</v>
      </c>
      <c r="C53" s="104">
        <v>0</v>
      </c>
      <c r="D53" s="104">
        <v>0</v>
      </c>
      <c r="E53" s="104">
        <v>0</v>
      </c>
      <c r="F53" s="104">
        <f t="shared" si="29"/>
        <v>0</v>
      </c>
      <c r="G53" s="104">
        <v>0</v>
      </c>
      <c r="H53" s="104">
        <v>0</v>
      </c>
      <c r="I53" s="104">
        <v>0</v>
      </c>
      <c r="J53" s="104">
        <f t="shared" si="30"/>
        <v>0</v>
      </c>
      <c r="K53" s="104">
        <f t="shared" si="25"/>
        <v>0</v>
      </c>
      <c r="L53" s="104">
        <f t="shared" si="26"/>
        <v>0</v>
      </c>
      <c r="M53" s="104">
        <f t="shared" si="27"/>
        <v>0</v>
      </c>
      <c r="N53" s="104">
        <f t="shared" si="28"/>
        <v>0</v>
      </c>
    </row>
    <row r="54" spans="1:14" x14ac:dyDescent="0.25">
      <c r="A54" s="134" t="s">
        <v>131</v>
      </c>
      <c r="B54" s="135" t="s">
        <v>46</v>
      </c>
      <c r="C54" s="104">
        <v>0</v>
      </c>
      <c r="D54" s="104">
        <v>0</v>
      </c>
      <c r="E54" s="104">
        <v>0</v>
      </c>
      <c r="F54" s="104">
        <f t="shared" si="29"/>
        <v>0</v>
      </c>
      <c r="G54" s="104">
        <v>0</v>
      </c>
      <c r="H54" s="104">
        <v>0</v>
      </c>
      <c r="I54" s="104">
        <v>0</v>
      </c>
      <c r="J54" s="104">
        <f t="shared" si="30"/>
        <v>0</v>
      </c>
      <c r="K54" s="104">
        <f t="shared" si="25"/>
        <v>0</v>
      </c>
      <c r="L54" s="104">
        <f t="shared" si="26"/>
        <v>0</v>
      </c>
      <c r="M54" s="104">
        <f t="shared" si="27"/>
        <v>0</v>
      </c>
      <c r="N54" s="104">
        <f t="shared" si="28"/>
        <v>0</v>
      </c>
    </row>
    <row r="55" spans="1:14" x14ac:dyDescent="0.25">
      <c r="A55" s="134" t="s">
        <v>132</v>
      </c>
      <c r="B55" s="135" t="s">
        <v>47</v>
      </c>
      <c r="C55" s="104">
        <v>4342800</v>
      </c>
      <c r="D55" s="104">
        <v>0</v>
      </c>
      <c r="E55" s="104">
        <v>0</v>
      </c>
      <c r="F55" s="104">
        <f t="shared" si="29"/>
        <v>4342800</v>
      </c>
      <c r="G55" s="104">
        <v>0</v>
      </c>
      <c r="H55" s="104">
        <v>0</v>
      </c>
      <c r="I55" s="104">
        <v>0</v>
      </c>
      <c r="J55" s="104">
        <f t="shared" si="30"/>
        <v>0</v>
      </c>
      <c r="K55" s="104">
        <f t="shared" si="25"/>
        <v>4342800</v>
      </c>
      <c r="L55" s="104">
        <f t="shared" si="26"/>
        <v>0</v>
      </c>
      <c r="M55" s="104">
        <f t="shared" si="27"/>
        <v>0</v>
      </c>
      <c r="N55" s="104">
        <f t="shared" si="28"/>
        <v>4342800</v>
      </c>
    </row>
    <row r="56" spans="1:14" x14ac:dyDescent="0.25">
      <c r="A56" s="134" t="s">
        <v>133</v>
      </c>
      <c r="B56" s="135" t="s">
        <v>48</v>
      </c>
      <c r="C56" s="104">
        <v>1172556</v>
      </c>
      <c r="D56" s="104">
        <v>0</v>
      </c>
      <c r="E56" s="104">
        <v>0</v>
      </c>
      <c r="F56" s="104">
        <f t="shared" si="29"/>
        <v>1172556</v>
      </c>
      <c r="G56" s="104">
        <v>0</v>
      </c>
      <c r="H56" s="104">
        <v>0</v>
      </c>
      <c r="I56" s="104">
        <v>0</v>
      </c>
      <c r="J56" s="104">
        <f t="shared" si="30"/>
        <v>0</v>
      </c>
      <c r="K56" s="104">
        <f t="shared" si="25"/>
        <v>1172556</v>
      </c>
      <c r="L56" s="104">
        <f t="shared" si="26"/>
        <v>0</v>
      </c>
      <c r="M56" s="104">
        <f t="shared" si="27"/>
        <v>0</v>
      </c>
      <c r="N56" s="104">
        <f t="shared" si="28"/>
        <v>1172556</v>
      </c>
    </row>
    <row r="57" spans="1:14" x14ac:dyDescent="0.25">
      <c r="A57" s="134" t="s">
        <v>192</v>
      </c>
      <c r="B57" s="135" t="s">
        <v>49</v>
      </c>
      <c r="C57" s="104">
        <v>13190348</v>
      </c>
      <c r="D57" s="104">
        <v>0</v>
      </c>
      <c r="E57" s="104">
        <v>0</v>
      </c>
      <c r="F57" s="104">
        <f t="shared" si="29"/>
        <v>13190348</v>
      </c>
      <c r="G57" s="104">
        <v>0</v>
      </c>
      <c r="H57" s="104">
        <v>0</v>
      </c>
      <c r="I57" s="104">
        <v>0</v>
      </c>
      <c r="J57" s="104">
        <f t="shared" si="30"/>
        <v>0</v>
      </c>
      <c r="K57" s="104">
        <f t="shared" si="25"/>
        <v>13190348</v>
      </c>
      <c r="L57" s="104">
        <f t="shared" si="26"/>
        <v>0</v>
      </c>
      <c r="M57" s="104">
        <f t="shared" si="27"/>
        <v>0</v>
      </c>
      <c r="N57" s="104">
        <f t="shared" si="28"/>
        <v>13190348</v>
      </c>
    </row>
    <row r="58" spans="1:14" x14ac:dyDescent="0.25">
      <c r="A58" s="134" t="s">
        <v>193</v>
      </c>
      <c r="B58" s="151" t="s">
        <v>147</v>
      </c>
      <c r="C58" s="152">
        <v>0</v>
      </c>
      <c r="D58" s="152">
        <v>0</v>
      </c>
      <c r="E58" s="152">
        <v>0</v>
      </c>
      <c r="F58" s="152">
        <f t="shared" si="29"/>
        <v>0</v>
      </c>
      <c r="G58" s="152">
        <v>0</v>
      </c>
      <c r="H58" s="152">
        <v>0</v>
      </c>
      <c r="I58" s="152">
        <v>0</v>
      </c>
      <c r="J58" s="152">
        <f t="shared" si="30"/>
        <v>0</v>
      </c>
      <c r="K58" s="152">
        <f>C58+G58</f>
        <v>0</v>
      </c>
      <c r="L58" s="152">
        <f t="shared" si="26"/>
        <v>0</v>
      </c>
      <c r="M58" s="152">
        <f t="shared" si="27"/>
        <v>0</v>
      </c>
      <c r="N58" s="152">
        <f>SUM(K58:M58)</f>
        <v>0</v>
      </c>
    </row>
    <row r="59" spans="1:14" x14ac:dyDescent="0.25">
      <c r="A59" s="134" t="s">
        <v>194</v>
      </c>
      <c r="B59" s="151" t="s">
        <v>148</v>
      </c>
      <c r="C59" s="152">
        <v>0</v>
      </c>
      <c r="D59" s="152">
        <v>0</v>
      </c>
      <c r="E59" s="152">
        <v>0</v>
      </c>
      <c r="F59" s="152">
        <f t="shared" si="29"/>
        <v>0</v>
      </c>
      <c r="G59" s="152">
        <v>0</v>
      </c>
      <c r="H59" s="152">
        <v>0</v>
      </c>
      <c r="I59" s="152">
        <v>0</v>
      </c>
      <c r="J59" s="152">
        <f t="shared" si="30"/>
        <v>0</v>
      </c>
      <c r="K59" s="152">
        <f>C59+G59</f>
        <v>0</v>
      </c>
      <c r="L59" s="152">
        <f t="shared" si="26"/>
        <v>0</v>
      </c>
      <c r="M59" s="152">
        <f t="shared" si="27"/>
        <v>0</v>
      </c>
      <c r="N59" s="152">
        <f>SUM(K59:M59)</f>
        <v>0</v>
      </c>
    </row>
    <row r="60" spans="1:14" x14ac:dyDescent="0.25">
      <c r="A60" s="134" t="s">
        <v>195</v>
      </c>
      <c r="B60" s="135" t="s">
        <v>290</v>
      </c>
      <c r="C60" s="104">
        <f>SUM(C58:C59)</f>
        <v>0</v>
      </c>
      <c r="D60" s="104">
        <f>SUM(D58:D59)</f>
        <v>0</v>
      </c>
      <c r="E60" s="104">
        <f>SUM(E58:E59)</f>
        <v>0</v>
      </c>
      <c r="F60" s="104">
        <f t="shared" si="29"/>
        <v>0</v>
      </c>
      <c r="G60" s="104">
        <f>SUM(G58:G59)</f>
        <v>0</v>
      </c>
      <c r="H60" s="104">
        <f>SUM(H58:H59)</f>
        <v>0</v>
      </c>
      <c r="I60" s="104">
        <f>SUM(I58:I59)</f>
        <v>0</v>
      </c>
      <c r="J60" s="104">
        <f t="shared" si="30"/>
        <v>0</v>
      </c>
      <c r="K60" s="104">
        <f>SUM(K58:K59)</f>
        <v>0</v>
      </c>
      <c r="L60" s="104">
        <f>SUM(L58:L59)</f>
        <v>0</v>
      </c>
      <c r="M60" s="104">
        <f>SUM(M58:M59)</f>
        <v>0</v>
      </c>
      <c r="N60" s="104">
        <f>SUM(N58:N59)</f>
        <v>0</v>
      </c>
    </row>
    <row r="61" spans="1:14" x14ac:dyDescent="0.25">
      <c r="A61" s="134" t="s">
        <v>196</v>
      </c>
      <c r="B61" s="151" t="s">
        <v>150</v>
      </c>
      <c r="C61" s="152">
        <v>0</v>
      </c>
      <c r="D61" s="152">
        <v>0</v>
      </c>
      <c r="E61" s="152">
        <v>0</v>
      </c>
      <c r="F61" s="152">
        <f t="shared" si="29"/>
        <v>0</v>
      </c>
      <c r="G61" s="152">
        <v>0</v>
      </c>
      <c r="H61" s="152">
        <v>0</v>
      </c>
      <c r="I61" s="152">
        <v>0</v>
      </c>
      <c r="J61" s="152">
        <f t="shared" si="30"/>
        <v>0</v>
      </c>
      <c r="K61" s="152">
        <f t="shared" ref="K61:M62" si="31">C61+G61</f>
        <v>0</v>
      </c>
      <c r="L61" s="152">
        <f t="shared" si="31"/>
        <v>0</v>
      </c>
      <c r="M61" s="152">
        <f t="shared" si="31"/>
        <v>0</v>
      </c>
      <c r="N61" s="152">
        <f>SUM(K61:M61)</f>
        <v>0</v>
      </c>
    </row>
    <row r="62" spans="1:14" x14ac:dyDescent="0.25">
      <c r="A62" s="134" t="s">
        <v>197</v>
      </c>
      <c r="B62" s="151" t="s">
        <v>151</v>
      </c>
      <c r="C62" s="152">
        <v>0</v>
      </c>
      <c r="D62" s="152">
        <v>0</v>
      </c>
      <c r="E62" s="152">
        <v>0</v>
      </c>
      <c r="F62" s="152">
        <f t="shared" si="29"/>
        <v>0</v>
      </c>
      <c r="G62" s="152">
        <v>0</v>
      </c>
      <c r="H62" s="152">
        <v>0</v>
      </c>
      <c r="I62" s="152">
        <v>0</v>
      </c>
      <c r="J62" s="152">
        <f t="shared" si="30"/>
        <v>0</v>
      </c>
      <c r="K62" s="152">
        <f t="shared" si="31"/>
        <v>0</v>
      </c>
      <c r="L62" s="152">
        <f t="shared" si="31"/>
        <v>0</v>
      </c>
      <c r="M62" s="152">
        <f t="shared" si="31"/>
        <v>0</v>
      </c>
      <c r="N62" s="152">
        <f>SUM(K62:M62)</f>
        <v>0</v>
      </c>
    </row>
    <row r="63" spans="1:14" x14ac:dyDescent="0.25">
      <c r="A63" s="134" t="s">
        <v>198</v>
      </c>
      <c r="B63" s="135" t="s">
        <v>291</v>
      </c>
      <c r="C63" s="104">
        <f>SUM(C61:C62)</f>
        <v>0</v>
      </c>
      <c r="D63" s="104">
        <f>SUM(D61:D62)</f>
        <v>0</v>
      </c>
      <c r="E63" s="104">
        <f>SUM(E61:E62)</f>
        <v>0</v>
      </c>
      <c r="F63" s="104">
        <f t="shared" si="29"/>
        <v>0</v>
      </c>
      <c r="G63" s="104">
        <f>SUM(G61:G62)</f>
        <v>0</v>
      </c>
      <c r="H63" s="104">
        <f>SUM(H61:H62)</f>
        <v>0</v>
      </c>
      <c r="I63" s="104">
        <f>SUM(I61:I62)</f>
        <v>0</v>
      </c>
      <c r="J63" s="104">
        <f t="shared" si="30"/>
        <v>0</v>
      </c>
      <c r="K63" s="104">
        <f>SUM(K61:K62)</f>
        <v>0</v>
      </c>
      <c r="L63" s="104">
        <f>SUM(L61:L62)</f>
        <v>0</v>
      </c>
      <c r="M63" s="104">
        <f>SUM(M61:M62)</f>
        <v>0</v>
      </c>
      <c r="N63" s="104">
        <f>SUM(N61:N62)</f>
        <v>0</v>
      </c>
    </row>
    <row r="64" spans="1:14" x14ac:dyDescent="0.25">
      <c r="A64" s="134" t="s">
        <v>199</v>
      </c>
      <c r="B64" s="135" t="s">
        <v>153</v>
      </c>
      <c r="C64" s="104">
        <v>0</v>
      </c>
      <c r="D64" s="104">
        <v>0</v>
      </c>
      <c r="E64" s="104">
        <v>0</v>
      </c>
      <c r="F64" s="104">
        <f t="shared" si="29"/>
        <v>0</v>
      </c>
      <c r="G64" s="104">
        <v>0</v>
      </c>
      <c r="H64" s="104">
        <v>0</v>
      </c>
      <c r="I64" s="104">
        <v>0</v>
      </c>
      <c r="J64" s="104">
        <f t="shared" si="30"/>
        <v>0</v>
      </c>
      <c r="K64" s="104">
        <f t="shared" ref="K64:M65" si="32">C64+G64</f>
        <v>0</v>
      </c>
      <c r="L64" s="104">
        <f t="shared" si="32"/>
        <v>0</v>
      </c>
      <c r="M64" s="104">
        <f t="shared" si="32"/>
        <v>0</v>
      </c>
      <c r="N64" s="104">
        <f>SUM(K64:M64)</f>
        <v>0</v>
      </c>
    </row>
    <row r="65" spans="1:14" x14ac:dyDescent="0.25">
      <c r="A65" s="134" t="s">
        <v>200</v>
      </c>
      <c r="B65" s="153" t="s">
        <v>50</v>
      </c>
      <c r="C65" s="104">
        <v>0</v>
      </c>
      <c r="D65" s="104">
        <v>0</v>
      </c>
      <c r="E65" s="104">
        <v>0</v>
      </c>
      <c r="F65" s="104">
        <f t="shared" si="29"/>
        <v>0</v>
      </c>
      <c r="G65" s="104">
        <v>93468</v>
      </c>
      <c r="H65" s="104">
        <v>0</v>
      </c>
      <c r="I65" s="104">
        <v>0</v>
      </c>
      <c r="J65" s="104">
        <f t="shared" si="30"/>
        <v>93468</v>
      </c>
      <c r="K65" s="104">
        <f t="shared" si="32"/>
        <v>93468</v>
      </c>
      <c r="L65" s="104">
        <f t="shared" si="32"/>
        <v>0</v>
      </c>
      <c r="M65" s="104">
        <f t="shared" si="32"/>
        <v>0</v>
      </c>
      <c r="N65" s="104">
        <f>SUM(K65:M65)</f>
        <v>93468</v>
      </c>
    </row>
    <row r="66" spans="1:14" x14ac:dyDescent="0.25">
      <c r="A66" s="132" t="s">
        <v>201</v>
      </c>
      <c r="B66" s="154" t="s">
        <v>274</v>
      </c>
      <c r="C66" s="107">
        <f>C51+C52+C53+C54+C55+C56+C57+C60+C63+C64+C65</f>
        <v>18705704</v>
      </c>
      <c r="D66" s="107">
        <f>D51+D52+D53+D54+D55+D56+D57+D60+D63+D64+D65</f>
        <v>0</v>
      </c>
      <c r="E66" s="107">
        <f>E51+E52+E53+E54+E55+E56+E57+E60+E63+E64+E65</f>
        <v>0</v>
      </c>
      <c r="F66" s="107">
        <f t="shared" si="29"/>
        <v>18705704</v>
      </c>
      <c r="G66" s="107">
        <f>G51+G52+G53+G54+G55+G56+G57+G60+G63+G64+G65</f>
        <v>93468</v>
      </c>
      <c r="H66" s="107">
        <f>H51+H52+H53+H54+H55+H56+H57+H60+H63+H64+H65</f>
        <v>0</v>
      </c>
      <c r="I66" s="107">
        <f>I51+I52+I53+I54+I55+I56+I57+I60+I63+I64+I65</f>
        <v>0</v>
      </c>
      <c r="J66" s="107">
        <f t="shared" si="30"/>
        <v>93468</v>
      </c>
      <c r="K66" s="107">
        <f>K51+K52+K53+K54+K55+K56+K57+K60+K63+K64+K65</f>
        <v>18799172</v>
      </c>
      <c r="L66" s="107">
        <f>L51+L52+L53+L54+L55+L56+L57+L60+L63+L64+L65</f>
        <v>0</v>
      </c>
      <c r="M66" s="107">
        <f>M51+M52+M53+M54+M55+M56+M57+M60+M63+M64+M65</f>
        <v>0</v>
      </c>
      <c r="N66" s="107">
        <f>N51+N52+N53+N54+N55+N56+N57+N60+N63+N64+N65</f>
        <v>18799172</v>
      </c>
    </row>
    <row r="67" spans="1:14" x14ac:dyDescent="0.25">
      <c r="A67" s="134" t="s">
        <v>202</v>
      </c>
      <c r="B67" s="153" t="s">
        <v>59</v>
      </c>
      <c r="C67" s="104">
        <v>0</v>
      </c>
      <c r="D67" s="104">
        <v>0</v>
      </c>
      <c r="E67" s="104">
        <v>0</v>
      </c>
      <c r="F67" s="104">
        <f t="shared" si="29"/>
        <v>0</v>
      </c>
      <c r="G67" s="104">
        <v>0</v>
      </c>
      <c r="H67" s="104">
        <v>0</v>
      </c>
      <c r="I67" s="104">
        <v>0</v>
      </c>
      <c r="J67" s="104">
        <f t="shared" si="30"/>
        <v>0</v>
      </c>
      <c r="K67" s="104">
        <f>C67+G67</f>
        <v>0</v>
      </c>
      <c r="L67" s="104">
        <f>D67+H67</f>
        <v>0</v>
      </c>
      <c r="M67" s="104">
        <f>E67+I67</f>
        <v>0</v>
      </c>
      <c r="N67" s="104">
        <f>SUM(K67:M67)</f>
        <v>0</v>
      </c>
    </row>
    <row r="68" spans="1:14" x14ac:dyDescent="0.25">
      <c r="A68" s="132" t="s">
        <v>203</v>
      </c>
      <c r="B68" s="155" t="s">
        <v>275</v>
      </c>
      <c r="C68" s="107">
        <f t="shared" ref="C68:N68" si="33">SUM(C67)</f>
        <v>0</v>
      </c>
      <c r="D68" s="107">
        <f t="shared" si="33"/>
        <v>0</v>
      </c>
      <c r="E68" s="107">
        <f t="shared" si="33"/>
        <v>0</v>
      </c>
      <c r="F68" s="107">
        <f t="shared" si="33"/>
        <v>0</v>
      </c>
      <c r="G68" s="107">
        <f t="shared" si="33"/>
        <v>0</v>
      </c>
      <c r="H68" s="107">
        <f t="shared" si="33"/>
        <v>0</v>
      </c>
      <c r="I68" s="107">
        <f t="shared" si="33"/>
        <v>0</v>
      </c>
      <c r="J68" s="107">
        <f t="shared" si="33"/>
        <v>0</v>
      </c>
      <c r="K68" s="107">
        <f t="shared" si="33"/>
        <v>0</v>
      </c>
      <c r="L68" s="107">
        <f t="shared" si="33"/>
        <v>0</v>
      </c>
      <c r="M68" s="107">
        <f t="shared" si="33"/>
        <v>0</v>
      </c>
      <c r="N68" s="107">
        <f t="shared" si="33"/>
        <v>0</v>
      </c>
    </row>
    <row r="69" spans="1:14" x14ac:dyDescent="0.25">
      <c r="A69" s="132" t="s">
        <v>204</v>
      </c>
      <c r="B69" s="156" t="s">
        <v>276</v>
      </c>
      <c r="C69" s="107">
        <f t="shared" ref="C69:N69" si="34">C48+C66+C68+C50</f>
        <v>18705704</v>
      </c>
      <c r="D69" s="107">
        <f t="shared" si="34"/>
        <v>0</v>
      </c>
      <c r="E69" s="107">
        <f t="shared" si="34"/>
        <v>0</v>
      </c>
      <c r="F69" s="107">
        <f t="shared" si="34"/>
        <v>18705704</v>
      </c>
      <c r="G69" s="107">
        <f t="shared" si="34"/>
        <v>8083468</v>
      </c>
      <c r="H69" s="107">
        <f t="shared" si="34"/>
        <v>0</v>
      </c>
      <c r="I69" s="107">
        <f t="shared" si="34"/>
        <v>0</v>
      </c>
      <c r="J69" s="107">
        <f t="shared" si="34"/>
        <v>8083468</v>
      </c>
      <c r="K69" s="107">
        <f t="shared" si="34"/>
        <v>26789172</v>
      </c>
      <c r="L69" s="107">
        <f t="shared" si="34"/>
        <v>0</v>
      </c>
      <c r="M69" s="107">
        <f t="shared" si="34"/>
        <v>0</v>
      </c>
      <c r="N69" s="107">
        <f t="shared" si="34"/>
        <v>26789172</v>
      </c>
    </row>
    <row r="70" spans="1:14" x14ac:dyDescent="0.25">
      <c r="A70" s="134" t="s">
        <v>205</v>
      </c>
      <c r="B70" s="135" t="s">
        <v>43</v>
      </c>
      <c r="C70" s="104">
        <v>0</v>
      </c>
      <c r="D70" s="104">
        <v>0</v>
      </c>
      <c r="E70" s="104">
        <v>0</v>
      </c>
      <c r="F70" s="104">
        <f>SUM(C70:E70)</f>
        <v>0</v>
      </c>
      <c r="G70" s="104">
        <v>0</v>
      </c>
      <c r="H70" s="104">
        <v>0</v>
      </c>
      <c r="I70" s="104">
        <v>0</v>
      </c>
      <c r="J70" s="104">
        <f>SUM(G70:I70)</f>
        <v>0</v>
      </c>
      <c r="K70" s="104">
        <f t="shared" ref="K70:M71" si="35">C70+G70</f>
        <v>0</v>
      </c>
      <c r="L70" s="104">
        <f t="shared" si="35"/>
        <v>0</v>
      </c>
      <c r="M70" s="104">
        <f t="shared" si="35"/>
        <v>0</v>
      </c>
      <c r="N70" s="104">
        <f>SUM(K70:M70)</f>
        <v>0</v>
      </c>
    </row>
    <row r="71" spans="1:14" ht="31.5" x14ac:dyDescent="0.25">
      <c r="A71" s="134" t="s">
        <v>206</v>
      </c>
      <c r="B71" s="135" t="s">
        <v>44</v>
      </c>
      <c r="C71" s="104">
        <v>0</v>
      </c>
      <c r="D71" s="104">
        <v>0</v>
      </c>
      <c r="E71" s="104">
        <v>0</v>
      </c>
      <c r="F71" s="104">
        <f>SUM(C71:E71)</f>
        <v>0</v>
      </c>
      <c r="G71" s="104">
        <v>0</v>
      </c>
      <c r="H71" s="104">
        <v>0</v>
      </c>
      <c r="I71" s="104">
        <v>0</v>
      </c>
      <c r="J71" s="104">
        <f>SUM(G71:I71)</f>
        <v>0</v>
      </c>
      <c r="K71" s="104">
        <f t="shared" si="35"/>
        <v>0</v>
      </c>
      <c r="L71" s="104">
        <f t="shared" si="35"/>
        <v>0</v>
      </c>
      <c r="M71" s="104">
        <f t="shared" si="35"/>
        <v>0</v>
      </c>
      <c r="N71" s="104">
        <f>SUM(K71:M71)</f>
        <v>0</v>
      </c>
    </row>
    <row r="72" spans="1:14" ht="31.5" x14ac:dyDescent="0.25">
      <c r="A72" s="132" t="s">
        <v>207</v>
      </c>
      <c r="B72" s="157" t="s">
        <v>277</v>
      </c>
      <c r="C72" s="107">
        <f t="shared" ref="C72:N72" si="36">SUM(C70:C71)</f>
        <v>0</v>
      </c>
      <c r="D72" s="107">
        <f t="shared" si="36"/>
        <v>0</v>
      </c>
      <c r="E72" s="107">
        <f t="shared" si="36"/>
        <v>0</v>
      </c>
      <c r="F72" s="107">
        <f t="shared" si="36"/>
        <v>0</v>
      </c>
      <c r="G72" s="107">
        <f t="shared" si="36"/>
        <v>0</v>
      </c>
      <c r="H72" s="107">
        <f t="shared" si="36"/>
        <v>0</v>
      </c>
      <c r="I72" s="107">
        <f t="shared" si="36"/>
        <v>0</v>
      </c>
      <c r="J72" s="107">
        <f t="shared" si="36"/>
        <v>0</v>
      </c>
      <c r="K72" s="107">
        <f t="shared" si="36"/>
        <v>0</v>
      </c>
      <c r="L72" s="107">
        <f t="shared" si="36"/>
        <v>0</v>
      </c>
      <c r="M72" s="107">
        <f t="shared" si="36"/>
        <v>0</v>
      </c>
      <c r="N72" s="107">
        <f t="shared" si="36"/>
        <v>0</v>
      </c>
    </row>
    <row r="73" spans="1:14" x14ac:dyDescent="0.25">
      <c r="A73" s="134" t="s">
        <v>208</v>
      </c>
      <c r="B73" s="158" t="s">
        <v>56</v>
      </c>
      <c r="C73" s="104">
        <v>0</v>
      </c>
      <c r="D73" s="104">
        <v>0</v>
      </c>
      <c r="E73" s="104">
        <v>0</v>
      </c>
      <c r="F73" s="104">
        <f>SUM(C73:E73)</f>
        <v>0</v>
      </c>
      <c r="G73" s="104">
        <v>0</v>
      </c>
      <c r="H73" s="104">
        <v>0</v>
      </c>
      <c r="I73" s="104">
        <v>0</v>
      </c>
      <c r="J73" s="104">
        <f>SUM(G73:I73)</f>
        <v>0</v>
      </c>
      <c r="K73" s="104">
        <f>C73+G73</f>
        <v>0</v>
      </c>
      <c r="L73" s="104">
        <f>D73+H73</f>
        <v>0</v>
      </c>
      <c r="M73" s="104">
        <f>E73+I73</f>
        <v>0</v>
      </c>
      <c r="N73" s="104">
        <f>SUM(K73:M73)</f>
        <v>0</v>
      </c>
    </row>
    <row r="74" spans="1:14" x14ac:dyDescent="0.25">
      <c r="A74" s="132" t="s">
        <v>209</v>
      </c>
      <c r="B74" s="159" t="s">
        <v>278</v>
      </c>
      <c r="C74" s="107">
        <f>SUM(C73)</f>
        <v>0</v>
      </c>
      <c r="D74" s="107">
        <f>SUM(D73)</f>
        <v>0</v>
      </c>
      <c r="E74" s="107">
        <f>SUM(E73)</f>
        <v>0</v>
      </c>
      <c r="F74" s="107">
        <f>SUM(C74:E74)</f>
        <v>0</v>
      </c>
      <c r="G74" s="107">
        <f>SUM(G73)</f>
        <v>0</v>
      </c>
      <c r="H74" s="107">
        <f>SUM(H73)</f>
        <v>0</v>
      </c>
      <c r="I74" s="107">
        <f>SUM(I73)</f>
        <v>0</v>
      </c>
      <c r="J74" s="107">
        <f>SUM(G74:I74)</f>
        <v>0</v>
      </c>
      <c r="K74" s="107">
        <f>SUM(K73)</f>
        <v>0</v>
      </c>
      <c r="L74" s="107">
        <f>SUM(L73)</f>
        <v>0</v>
      </c>
      <c r="M74" s="107">
        <f>SUM(M73)</f>
        <v>0</v>
      </c>
      <c r="N74" s="107">
        <f>SUM(N73)</f>
        <v>0</v>
      </c>
    </row>
    <row r="75" spans="1:14" x14ac:dyDescent="0.25">
      <c r="A75" s="134" t="s">
        <v>210</v>
      </c>
      <c r="B75" s="153" t="s">
        <v>62</v>
      </c>
      <c r="C75" s="104">
        <v>0</v>
      </c>
      <c r="D75" s="104">
        <v>0</v>
      </c>
      <c r="E75" s="104">
        <v>0</v>
      </c>
      <c r="F75" s="104">
        <f>SUM(C75:E75)</f>
        <v>0</v>
      </c>
      <c r="G75" s="104">
        <v>0</v>
      </c>
      <c r="H75" s="104">
        <v>0</v>
      </c>
      <c r="I75" s="104">
        <v>0</v>
      </c>
      <c r="J75" s="104">
        <f>SUM(G75:I75)</f>
        <v>0</v>
      </c>
      <c r="K75" s="104">
        <f>C75+G75</f>
        <v>0</v>
      </c>
      <c r="L75" s="104">
        <f>D75+H75</f>
        <v>0</v>
      </c>
      <c r="M75" s="104">
        <f>E75+I75</f>
        <v>0</v>
      </c>
      <c r="N75" s="104">
        <f>SUM(K75:M75)</f>
        <v>0</v>
      </c>
    </row>
    <row r="76" spans="1:14" x14ac:dyDescent="0.25">
      <c r="A76" s="132" t="s">
        <v>211</v>
      </c>
      <c r="B76" s="155" t="s">
        <v>279</v>
      </c>
      <c r="C76" s="107">
        <f>SUM(C73)</f>
        <v>0</v>
      </c>
      <c r="D76" s="107">
        <f>SUM(D73)</f>
        <v>0</v>
      </c>
      <c r="E76" s="107">
        <f>SUM(E73)</f>
        <v>0</v>
      </c>
      <c r="F76" s="107">
        <f>SUM(C76:E76)</f>
        <v>0</v>
      </c>
      <c r="G76" s="107">
        <f>SUM(G73)</f>
        <v>0</v>
      </c>
      <c r="H76" s="107">
        <f>SUM(H73)</f>
        <v>0</v>
      </c>
      <c r="I76" s="107">
        <f>SUM(I73)</f>
        <v>0</v>
      </c>
      <c r="J76" s="107">
        <f>SUM(G76:I76)</f>
        <v>0</v>
      </c>
      <c r="K76" s="107">
        <f>SUM(K75)</f>
        <v>0</v>
      </c>
      <c r="L76" s="107">
        <f>SUM(L75)</f>
        <v>0</v>
      </c>
      <c r="M76" s="107">
        <f>SUM(M75)</f>
        <v>0</v>
      </c>
      <c r="N76" s="107">
        <f>SUM(N75)</f>
        <v>0</v>
      </c>
    </row>
    <row r="77" spans="1:14" x14ac:dyDescent="0.25">
      <c r="A77" s="132" t="s">
        <v>212</v>
      </c>
      <c r="B77" s="156" t="s">
        <v>280</v>
      </c>
      <c r="C77" s="107">
        <f>C72+C76+C74</f>
        <v>0</v>
      </c>
      <c r="D77" s="107">
        <f>D72+D76+D74</f>
        <v>0</v>
      </c>
      <c r="E77" s="107">
        <f>E72+E76+E74</f>
        <v>0</v>
      </c>
      <c r="F77" s="107">
        <f>SUM(C77:E77)</f>
        <v>0</v>
      </c>
      <c r="G77" s="107">
        <f>G72+G76+G74</f>
        <v>0</v>
      </c>
      <c r="H77" s="107">
        <f>H72+H76+H74</f>
        <v>0</v>
      </c>
      <c r="I77" s="107">
        <f>I72+I76+I74</f>
        <v>0</v>
      </c>
      <c r="J77" s="107">
        <f>SUM(G77:I77)</f>
        <v>0</v>
      </c>
      <c r="K77" s="107">
        <f>K72+K76+K74</f>
        <v>0</v>
      </c>
      <c r="L77" s="107">
        <f>L72+L76+L74</f>
        <v>0</v>
      </c>
      <c r="M77" s="107">
        <f>M72+M76+M74</f>
        <v>0</v>
      </c>
      <c r="N77" s="107">
        <f>N72+N76+N74</f>
        <v>0</v>
      </c>
    </row>
    <row r="78" spans="1:14" x14ac:dyDescent="0.25">
      <c r="A78" s="132" t="s">
        <v>213</v>
      </c>
      <c r="B78" s="156" t="s">
        <v>281</v>
      </c>
      <c r="C78" s="107">
        <f t="shared" ref="C78:N78" si="37">C69+C77+C46</f>
        <v>365055437</v>
      </c>
      <c r="D78" s="107">
        <f t="shared" si="37"/>
        <v>0</v>
      </c>
      <c r="E78" s="107">
        <f t="shared" si="37"/>
        <v>0</v>
      </c>
      <c r="F78" s="107">
        <f t="shared" si="37"/>
        <v>365055437</v>
      </c>
      <c r="G78" s="107">
        <f t="shared" si="37"/>
        <v>8872138</v>
      </c>
      <c r="H78" s="107">
        <f t="shared" si="37"/>
        <v>0</v>
      </c>
      <c r="I78" s="107">
        <f t="shared" si="37"/>
        <v>0</v>
      </c>
      <c r="J78" s="107">
        <f t="shared" si="37"/>
        <v>8872138</v>
      </c>
      <c r="K78" s="107">
        <f t="shared" si="37"/>
        <v>373927575</v>
      </c>
      <c r="L78" s="107">
        <f t="shared" si="37"/>
        <v>0</v>
      </c>
      <c r="M78" s="107">
        <f t="shared" si="37"/>
        <v>0</v>
      </c>
      <c r="N78" s="107">
        <f t="shared" si="37"/>
        <v>373927575</v>
      </c>
    </row>
    <row r="79" spans="1:14" x14ac:dyDescent="0.25">
      <c r="A79" s="138"/>
      <c r="B79" s="160"/>
      <c r="C79" s="107"/>
      <c r="D79" s="138"/>
      <c r="E79" s="138"/>
      <c r="F79" s="138"/>
      <c r="G79" s="107"/>
      <c r="H79" s="138"/>
      <c r="I79" s="138"/>
      <c r="J79" s="138"/>
      <c r="K79" s="107"/>
      <c r="L79" s="138"/>
      <c r="M79" s="138"/>
      <c r="N79" s="138"/>
    </row>
    <row r="80" spans="1:14" x14ac:dyDescent="0.25">
      <c r="A80" s="132" t="s">
        <v>283</v>
      </c>
      <c r="B80" s="160" t="s">
        <v>20</v>
      </c>
      <c r="C80" s="107"/>
      <c r="D80" s="138"/>
      <c r="E80" s="138"/>
      <c r="F80" s="138"/>
      <c r="G80" s="107"/>
      <c r="H80" s="138"/>
      <c r="I80" s="138"/>
      <c r="J80" s="138"/>
      <c r="K80" s="107"/>
      <c r="L80" s="138"/>
      <c r="M80" s="138"/>
      <c r="N80" s="138"/>
    </row>
    <row r="81" spans="1:14" x14ac:dyDescent="0.25">
      <c r="A81" s="132" t="s">
        <v>123</v>
      </c>
      <c r="B81" s="145" t="s">
        <v>22</v>
      </c>
      <c r="C81" s="146">
        <v>287673176</v>
      </c>
      <c r="D81" s="147">
        <v>0</v>
      </c>
      <c r="E81" s="146">
        <v>0</v>
      </c>
      <c r="F81" s="146">
        <f>SUM(C81:E81)</f>
        <v>287673176</v>
      </c>
      <c r="G81" s="146"/>
      <c r="H81" s="147">
        <v>0</v>
      </c>
      <c r="I81" s="146">
        <v>0</v>
      </c>
      <c r="J81" s="146">
        <f>SUM(G81:I81)</f>
        <v>0</v>
      </c>
      <c r="K81" s="146">
        <f t="shared" ref="K81:M82" si="38">C81+G81</f>
        <v>287673176</v>
      </c>
      <c r="L81" s="146">
        <f t="shared" si="38"/>
        <v>0</v>
      </c>
      <c r="M81" s="146">
        <f t="shared" si="38"/>
        <v>0</v>
      </c>
      <c r="N81" s="146">
        <f>SUM(K81:M81)</f>
        <v>287673176</v>
      </c>
    </row>
    <row r="82" spans="1:14" ht="31.5" x14ac:dyDescent="0.25">
      <c r="A82" s="134" t="s">
        <v>124</v>
      </c>
      <c r="B82" s="135" t="s">
        <v>66</v>
      </c>
      <c r="C82" s="104">
        <v>0</v>
      </c>
      <c r="D82" s="104">
        <v>0</v>
      </c>
      <c r="E82" s="104">
        <v>0</v>
      </c>
      <c r="F82" s="104">
        <f>SUM(C82:E82)</f>
        <v>0</v>
      </c>
      <c r="G82" s="104">
        <v>5592000</v>
      </c>
      <c r="H82" s="104">
        <v>0</v>
      </c>
      <c r="I82" s="104">
        <v>0</v>
      </c>
      <c r="J82" s="104">
        <f>SUM(G82:I82)</f>
        <v>5592000</v>
      </c>
      <c r="K82" s="104">
        <f t="shared" si="38"/>
        <v>5592000</v>
      </c>
      <c r="L82" s="104">
        <f t="shared" si="38"/>
        <v>0</v>
      </c>
      <c r="M82" s="104">
        <f t="shared" si="38"/>
        <v>0</v>
      </c>
      <c r="N82" s="104">
        <f>SUM(K82:M82)</f>
        <v>5592000</v>
      </c>
    </row>
    <row r="83" spans="1:14" ht="31.5" x14ac:dyDescent="0.25">
      <c r="A83" s="132" t="s">
        <v>125</v>
      </c>
      <c r="B83" s="148" t="s">
        <v>272</v>
      </c>
      <c r="C83" s="107">
        <f t="shared" ref="C83:N83" si="39">SUM(C82)</f>
        <v>0</v>
      </c>
      <c r="D83" s="107">
        <f t="shared" si="39"/>
        <v>0</v>
      </c>
      <c r="E83" s="107">
        <f t="shared" si="39"/>
        <v>0</v>
      </c>
      <c r="F83" s="107">
        <f t="shared" si="39"/>
        <v>0</v>
      </c>
      <c r="G83" s="107">
        <f t="shared" si="39"/>
        <v>5592000</v>
      </c>
      <c r="H83" s="107">
        <f t="shared" si="39"/>
        <v>0</v>
      </c>
      <c r="I83" s="107">
        <f t="shared" si="39"/>
        <v>0</v>
      </c>
      <c r="J83" s="107">
        <f t="shared" si="39"/>
        <v>5592000</v>
      </c>
      <c r="K83" s="107">
        <f t="shared" si="39"/>
        <v>5592000</v>
      </c>
      <c r="L83" s="107">
        <f t="shared" si="39"/>
        <v>0</v>
      </c>
      <c r="M83" s="107">
        <f t="shared" si="39"/>
        <v>0</v>
      </c>
      <c r="N83" s="107">
        <f t="shared" si="39"/>
        <v>5592000</v>
      </c>
    </row>
    <row r="84" spans="1:14" x14ac:dyDescent="0.25">
      <c r="A84" s="134" t="s">
        <v>126</v>
      </c>
      <c r="B84" s="149" t="s">
        <v>68</v>
      </c>
      <c r="C84" s="104">
        <v>0</v>
      </c>
      <c r="D84" s="104">
        <v>0</v>
      </c>
      <c r="E84" s="104">
        <v>0</v>
      </c>
      <c r="F84" s="104">
        <f>SUM(C84:E84)</f>
        <v>0</v>
      </c>
      <c r="G84" s="104">
        <v>0</v>
      </c>
      <c r="H84" s="104">
        <v>0</v>
      </c>
      <c r="I84" s="104">
        <v>0</v>
      </c>
      <c r="J84" s="104">
        <f>SUM(G84:I84)</f>
        <v>0</v>
      </c>
      <c r="K84" s="104">
        <f>C84+G84</f>
        <v>0</v>
      </c>
      <c r="L84" s="104">
        <f>D84+H84</f>
        <v>0</v>
      </c>
      <c r="M84" s="104">
        <f>E84+I84</f>
        <v>0</v>
      </c>
      <c r="N84" s="104">
        <f>SUM(K84:M84)</f>
        <v>0</v>
      </c>
    </row>
    <row r="85" spans="1:14" x14ac:dyDescent="0.25">
      <c r="A85" s="132" t="s">
        <v>127</v>
      </c>
      <c r="B85" s="150" t="s">
        <v>273</v>
      </c>
      <c r="C85" s="107">
        <f t="shared" ref="C85:N85" si="40">SUM(C84)</f>
        <v>0</v>
      </c>
      <c r="D85" s="107">
        <f t="shared" si="40"/>
        <v>0</v>
      </c>
      <c r="E85" s="107">
        <f t="shared" si="40"/>
        <v>0</v>
      </c>
      <c r="F85" s="107">
        <f t="shared" si="40"/>
        <v>0</v>
      </c>
      <c r="G85" s="107">
        <f t="shared" si="40"/>
        <v>0</v>
      </c>
      <c r="H85" s="107">
        <f t="shared" si="40"/>
        <v>0</v>
      </c>
      <c r="I85" s="107">
        <f t="shared" si="40"/>
        <v>0</v>
      </c>
      <c r="J85" s="107">
        <f t="shared" si="40"/>
        <v>0</v>
      </c>
      <c r="K85" s="107">
        <f t="shared" si="40"/>
        <v>0</v>
      </c>
      <c r="L85" s="107">
        <f t="shared" si="40"/>
        <v>0</v>
      </c>
      <c r="M85" s="107">
        <f t="shared" si="40"/>
        <v>0</v>
      </c>
      <c r="N85" s="107">
        <f t="shared" si="40"/>
        <v>0</v>
      </c>
    </row>
    <row r="86" spans="1:14" x14ac:dyDescent="0.25">
      <c r="A86" s="134" t="s">
        <v>128</v>
      </c>
      <c r="B86" s="135" t="s">
        <v>145</v>
      </c>
      <c r="C86" s="104">
        <v>0</v>
      </c>
      <c r="D86" s="104">
        <v>0</v>
      </c>
      <c r="E86" s="104">
        <v>0</v>
      </c>
      <c r="F86" s="104">
        <f>SUM(C86:E86)</f>
        <v>0</v>
      </c>
      <c r="G86" s="104">
        <v>0</v>
      </c>
      <c r="H86" s="104">
        <v>0</v>
      </c>
      <c r="I86" s="104">
        <v>0</v>
      </c>
      <c r="J86" s="104">
        <f>SUM(G86:I86)</f>
        <v>0</v>
      </c>
      <c r="K86" s="104">
        <f t="shared" ref="K86:K92" si="41">C86+G86</f>
        <v>0</v>
      </c>
      <c r="L86" s="104">
        <f t="shared" ref="L86:L94" si="42">D86+H86</f>
        <v>0</v>
      </c>
      <c r="M86" s="104">
        <f t="shared" ref="M86:M94" si="43">E86+I86</f>
        <v>0</v>
      </c>
      <c r="N86" s="104">
        <f t="shared" ref="N86:N92" si="44">SUM(K86:M86)</f>
        <v>0</v>
      </c>
    </row>
    <row r="87" spans="1:14" x14ac:dyDescent="0.25">
      <c r="A87" s="134" t="s">
        <v>129</v>
      </c>
      <c r="B87" s="135" t="s">
        <v>45</v>
      </c>
      <c r="C87" s="104">
        <v>0</v>
      </c>
      <c r="D87" s="104">
        <v>0</v>
      </c>
      <c r="E87" s="104">
        <v>0</v>
      </c>
      <c r="F87" s="104">
        <f t="shared" ref="F87:F102" si="45">SUM(C87:E87)</f>
        <v>0</v>
      </c>
      <c r="G87" s="104">
        <v>0</v>
      </c>
      <c r="H87" s="104">
        <v>0</v>
      </c>
      <c r="I87" s="104">
        <v>0</v>
      </c>
      <c r="J87" s="104">
        <f t="shared" ref="J87:J102" si="46">SUM(G87:I87)</f>
        <v>0</v>
      </c>
      <c r="K87" s="104">
        <f t="shared" si="41"/>
        <v>0</v>
      </c>
      <c r="L87" s="104">
        <f t="shared" si="42"/>
        <v>0</v>
      </c>
      <c r="M87" s="104">
        <f t="shared" si="43"/>
        <v>0</v>
      </c>
      <c r="N87" s="104">
        <f t="shared" si="44"/>
        <v>0</v>
      </c>
    </row>
    <row r="88" spans="1:14" x14ac:dyDescent="0.25">
      <c r="A88" s="134" t="s">
        <v>130</v>
      </c>
      <c r="B88" s="135" t="s">
        <v>146</v>
      </c>
      <c r="C88" s="104">
        <v>0</v>
      </c>
      <c r="D88" s="104">
        <v>0</v>
      </c>
      <c r="E88" s="104">
        <v>0</v>
      </c>
      <c r="F88" s="104">
        <f t="shared" si="45"/>
        <v>0</v>
      </c>
      <c r="G88" s="104">
        <v>0</v>
      </c>
      <c r="H88" s="104">
        <v>0</v>
      </c>
      <c r="I88" s="104">
        <v>0</v>
      </c>
      <c r="J88" s="104">
        <f t="shared" si="46"/>
        <v>0</v>
      </c>
      <c r="K88" s="104">
        <f t="shared" si="41"/>
        <v>0</v>
      </c>
      <c r="L88" s="104">
        <f t="shared" si="42"/>
        <v>0</v>
      </c>
      <c r="M88" s="104">
        <f t="shared" si="43"/>
        <v>0</v>
      </c>
      <c r="N88" s="104">
        <f t="shared" si="44"/>
        <v>0</v>
      </c>
    </row>
    <row r="89" spans="1:14" x14ac:dyDescent="0.25">
      <c r="A89" s="134" t="s">
        <v>131</v>
      </c>
      <c r="B89" s="135" t="s">
        <v>46</v>
      </c>
      <c r="C89" s="104">
        <v>0</v>
      </c>
      <c r="D89" s="104">
        <v>0</v>
      </c>
      <c r="E89" s="104">
        <v>0</v>
      </c>
      <c r="F89" s="104">
        <f t="shared" si="45"/>
        <v>0</v>
      </c>
      <c r="G89" s="104">
        <v>0</v>
      </c>
      <c r="H89" s="104">
        <v>0</v>
      </c>
      <c r="I89" s="104">
        <v>0</v>
      </c>
      <c r="J89" s="104">
        <f t="shared" si="46"/>
        <v>0</v>
      </c>
      <c r="K89" s="104">
        <f t="shared" si="41"/>
        <v>0</v>
      </c>
      <c r="L89" s="104">
        <f t="shared" si="42"/>
        <v>0</v>
      </c>
      <c r="M89" s="104">
        <f t="shared" si="43"/>
        <v>0</v>
      </c>
      <c r="N89" s="104">
        <f t="shared" si="44"/>
        <v>0</v>
      </c>
    </row>
    <row r="90" spans="1:14" x14ac:dyDescent="0.25">
      <c r="A90" s="134" t="s">
        <v>132</v>
      </c>
      <c r="B90" s="135" t="s">
        <v>47</v>
      </c>
      <c r="C90" s="104">
        <v>3515600</v>
      </c>
      <c r="D90" s="104">
        <v>0</v>
      </c>
      <c r="E90" s="104">
        <v>0</v>
      </c>
      <c r="F90" s="104">
        <f t="shared" si="45"/>
        <v>3515600</v>
      </c>
      <c r="G90" s="104">
        <v>0</v>
      </c>
      <c r="H90" s="104">
        <v>0</v>
      </c>
      <c r="I90" s="104">
        <v>0</v>
      </c>
      <c r="J90" s="104">
        <f t="shared" si="46"/>
        <v>0</v>
      </c>
      <c r="K90" s="104">
        <f t="shared" si="41"/>
        <v>3515600</v>
      </c>
      <c r="L90" s="104">
        <f t="shared" si="42"/>
        <v>0</v>
      </c>
      <c r="M90" s="104">
        <f t="shared" si="43"/>
        <v>0</v>
      </c>
      <c r="N90" s="104">
        <f t="shared" si="44"/>
        <v>3515600</v>
      </c>
    </row>
    <row r="91" spans="1:14" x14ac:dyDescent="0.25">
      <c r="A91" s="134" t="s">
        <v>133</v>
      </c>
      <c r="B91" s="135" t="s">
        <v>48</v>
      </c>
      <c r="C91" s="104">
        <v>949212</v>
      </c>
      <c r="D91" s="104">
        <v>0</v>
      </c>
      <c r="E91" s="104">
        <v>0</v>
      </c>
      <c r="F91" s="104">
        <f t="shared" si="45"/>
        <v>949212</v>
      </c>
      <c r="G91" s="104">
        <v>0</v>
      </c>
      <c r="H91" s="104">
        <v>0</v>
      </c>
      <c r="I91" s="104">
        <v>0</v>
      </c>
      <c r="J91" s="104">
        <f t="shared" si="46"/>
        <v>0</v>
      </c>
      <c r="K91" s="104">
        <f t="shared" si="41"/>
        <v>949212</v>
      </c>
      <c r="L91" s="104">
        <f t="shared" si="42"/>
        <v>0</v>
      </c>
      <c r="M91" s="104">
        <f t="shared" si="43"/>
        <v>0</v>
      </c>
      <c r="N91" s="104">
        <f t="shared" si="44"/>
        <v>949212</v>
      </c>
    </row>
    <row r="92" spans="1:14" x14ac:dyDescent="0.25">
      <c r="A92" s="134" t="s">
        <v>192</v>
      </c>
      <c r="B92" s="135" t="s">
        <v>49</v>
      </c>
      <c r="C92" s="104">
        <v>12234095</v>
      </c>
      <c r="D92" s="104">
        <v>0</v>
      </c>
      <c r="E92" s="104">
        <v>0</v>
      </c>
      <c r="F92" s="104">
        <f t="shared" si="45"/>
        <v>12234095</v>
      </c>
      <c r="G92" s="104">
        <v>0</v>
      </c>
      <c r="H92" s="104">
        <v>0</v>
      </c>
      <c r="I92" s="104">
        <v>0</v>
      </c>
      <c r="J92" s="104">
        <f t="shared" si="46"/>
        <v>0</v>
      </c>
      <c r="K92" s="104">
        <f t="shared" si="41"/>
        <v>12234095</v>
      </c>
      <c r="L92" s="104">
        <f t="shared" si="42"/>
        <v>0</v>
      </c>
      <c r="M92" s="104">
        <f t="shared" si="43"/>
        <v>0</v>
      </c>
      <c r="N92" s="104">
        <f t="shared" si="44"/>
        <v>12234095</v>
      </c>
    </row>
    <row r="93" spans="1:14" x14ac:dyDescent="0.25">
      <c r="A93" s="134" t="s">
        <v>193</v>
      </c>
      <c r="B93" s="151" t="s">
        <v>147</v>
      </c>
      <c r="C93" s="152">
        <v>0</v>
      </c>
      <c r="D93" s="152">
        <v>0</v>
      </c>
      <c r="E93" s="152">
        <v>0</v>
      </c>
      <c r="F93" s="152">
        <f t="shared" si="45"/>
        <v>0</v>
      </c>
      <c r="G93" s="152">
        <v>0</v>
      </c>
      <c r="H93" s="152">
        <v>0</v>
      </c>
      <c r="I93" s="152">
        <v>0</v>
      </c>
      <c r="J93" s="152">
        <f t="shared" si="46"/>
        <v>0</v>
      </c>
      <c r="K93" s="152">
        <f>C93+G93</f>
        <v>0</v>
      </c>
      <c r="L93" s="152">
        <f t="shared" si="42"/>
        <v>0</v>
      </c>
      <c r="M93" s="152">
        <f t="shared" si="43"/>
        <v>0</v>
      </c>
      <c r="N93" s="152">
        <f>SUM(K93:M93)</f>
        <v>0</v>
      </c>
    </row>
    <row r="94" spans="1:14" x14ac:dyDescent="0.25">
      <c r="A94" s="134" t="s">
        <v>194</v>
      </c>
      <c r="B94" s="151" t="s">
        <v>148</v>
      </c>
      <c r="C94" s="152">
        <v>0</v>
      </c>
      <c r="D94" s="152">
        <v>0</v>
      </c>
      <c r="E94" s="152">
        <v>0</v>
      </c>
      <c r="F94" s="152">
        <f t="shared" si="45"/>
        <v>0</v>
      </c>
      <c r="G94" s="152">
        <v>0</v>
      </c>
      <c r="H94" s="152">
        <v>0</v>
      </c>
      <c r="I94" s="152">
        <v>0</v>
      </c>
      <c r="J94" s="152">
        <f t="shared" si="46"/>
        <v>0</v>
      </c>
      <c r="K94" s="152">
        <f>C94+G94</f>
        <v>0</v>
      </c>
      <c r="L94" s="152">
        <f t="shared" si="42"/>
        <v>0</v>
      </c>
      <c r="M94" s="152">
        <f t="shared" si="43"/>
        <v>0</v>
      </c>
      <c r="N94" s="152">
        <f>SUM(K94:M94)</f>
        <v>0</v>
      </c>
    </row>
    <row r="95" spans="1:14" x14ac:dyDescent="0.25">
      <c r="A95" s="134" t="s">
        <v>195</v>
      </c>
      <c r="B95" s="135" t="s">
        <v>290</v>
      </c>
      <c r="C95" s="104">
        <f>SUM(C93:C94)</f>
        <v>0</v>
      </c>
      <c r="D95" s="104">
        <f>SUM(D93:D94)</f>
        <v>0</v>
      </c>
      <c r="E95" s="104">
        <f>SUM(E93:E94)</f>
        <v>0</v>
      </c>
      <c r="F95" s="104">
        <f t="shared" si="45"/>
        <v>0</v>
      </c>
      <c r="G95" s="104">
        <f>SUM(G93:G94)</f>
        <v>0</v>
      </c>
      <c r="H95" s="104">
        <f>SUM(H93:H94)</f>
        <v>0</v>
      </c>
      <c r="I95" s="104">
        <f>SUM(I93:I94)</f>
        <v>0</v>
      </c>
      <c r="J95" s="104">
        <f t="shared" si="46"/>
        <v>0</v>
      </c>
      <c r="K95" s="104">
        <f>SUM(K93:K94)</f>
        <v>0</v>
      </c>
      <c r="L95" s="104">
        <f>SUM(L93:L94)</f>
        <v>0</v>
      </c>
      <c r="M95" s="104">
        <f>SUM(M93:M94)</f>
        <v>0</v>
      </c>
      <c r="N95" s="104">
        <f>SUM(N93:N94)</f>
        <v>0</v>
      </c>
    </row>
    <row r="96" spans="1:14" x14ac:dyDescent="0.25">
      <c r="A96" s="134" t="s">
        <v>196</v>
      </c>
      <c r="B96" s="151" t="s">
        <v>150</v>
      </c>
      <c r="C96" s="152">
        <v>0</v>
      </c>
      <c r="D96" s="152">
        <v>0</v>
      </c>
      <c r="E96" s="152">
        <v>0</v>
      </c>
      <c r="F96" s="152">
        <f t="shared" si="45"/>
        <v>0</v>
      </c>
      <c r="G96" s="152">
        <v>0</v>
      </c>
      <c r="H96" s="152">
        <v>0</v>
      </c>
      <c r="I96" s="152">
        <v>0</v>
      </c>
      <c r="J96" s="152">
        <f t="shared" si="46"/>
        <v>0</v>
      </c>
      <c r="K96" s="152">
        <f t="shared" ref="K96:M97" si="47">C96+G96</f>
        <v>0</v>
      </c>
      <c r="L96" s="152">
        <f t="shared" si="47"/>
        <v>0</v>
      </c>
      <c r="M96" s="152">
        <f t="shared" si="47"/>
        <v>0</v>
      </c>
      <c r="N96" s="152">
        <f>SUM(K96:M96)</f>
        <v>0</v>
      </c>
    </row>
    <row r="97" spans="1:14" x14ac:dyDescent="0.25">
      <c r="A97" s="134" t="s">
        <v>197</v>
      </c>
      <c r="B97" s="151" t="s">
        <v>151</v>
      </c>
      <c r="C97" s="152">
        <v>0</v>
      </c>
      <c r="D97" s="152">
        <v>0</v>
      </c>
      <c r="E97" s="152">
        <v>0</v>
      </c>
      <c r="F97" s="152">
        <f t="shared" si="45"/>
        <v>0</v>
      </c>
      <c r="G97" s="152">
        <v>0</v>
      </c>
      <c r="H97" s="152">
        <v>0</v>
      </c>
      <c r="I97" s="152">
        <v>0</v>
      </c>
      <c r="J97" s="152">
        <f t="shared" si="46"/>
        <v>0</v>
      </c>
      <c r="K97" s="152">
        <f t="shared" si="47"/>
        <v>0</v>
      </c>
      <c r="L97" s="152">
        <f t="shared" si="47"/>
        <v>0</v>
      </c>
      <c r="M97" s="152">
        <f t="shared" si="47"/>
        <v>0</v>
      </c>
      <c r="N97" s="152">
        <f>SUM(K97:M97)</f>
        <v>0</v>
      </c>
    </row>
    <row r="98" spans="1:14" x14ac:dyDescent="0.25">
      <c r="A98" s="134" t="s">
        <v>198</v>
      </c>
      <c r="B98" s="135" t="s">
        <v>291</v>
      </c>
      <c r="C98" s="104">
        <f>SUM(C96:C97)</f>
        <v>0</v>
      </c>
      <c r="D98" s="104">
        <f>SUM(D96:D97)</f>
        <v>0</v>
      </c>
      <c r="E98" s="104">
        <f>SUM(E96:E97)</f>
        <v>0</v>
      </c>
      <c r="F98" s="104">
        <f t="shared" si="45"/>
        <v>0</v>
      </c>
      <c r="G98" s="104">
        <f>SUM(G96:G97)</f>
        <v>0</v>
      </c>
      <c r="H98" s="104">
        <f>SUM(H96:H97)</f>
        <v>0</v>
      </c>
      <c r="I98" s="104">
        <f>SUM(I96:I97)</f>
        <v>0</v>
      </c>
      <c r="J98" s="104">
        <f t="shared" si="46"/>
        <v>0</v>
      </c>
      <c r="K98" s="104">
        <f>SUM(K96:K97)</f>
        <v>0</v>
      </c>
      <c r="L98" s="104">
        <f>SUM(L96:L97)</f>
        <v>0</v>
      </c>
      <c r="M98" s="104">
        <f>SUM(M96:M97)</f>
        <v>0</v>
      </c>
      <c r="N98" s="104">
        <f>SUM(N96:N97)</f>
        <v>0</v>
      </c>
    </row>
    <row r="99" spans="1:14" x14ac:dyDescent="0.25">
      <c r="A99" s="134" t="s">
        <v>199</v>
      </c>
      <c r="B99" s="135" t="s">
        <v>153</v>
      </c>
      <c r="C99" s="104">
        <v>0</v>
      </c>
      <c r="D99" s="104">
        <v>0</v>
      </c>
      <c r="E99" s="104">
        <v>0</v>
      </c>
      <c r="F99" s="104">
        <f t="shared" si="45"/>
        <v>0</v>
      </c>
      <c r="G99" s="104">
        <v>0</v>
      </c>
      <c r="H99" s="104">
        <v>0</v>
      </c>
      <c r="I99" s="104">
        <v>0</v>
      </c>
      <c r="J99" s="104">
        <f t="shared" si="46"/>
        <v>0</v>
      </c>
      <c r="K99" s="104">
        <f t="shared" ref="K99:M100" si="48">C99+G99</f>
        <v>0</v>
      </c>
      <c r="L99" s="104">
        <f t="shared" si="48"/>
        <v>0</v>
      </c>
      <c r="M99" s="104">
        <f t="shared" si="48"/>
        <v>0</v>
      </c>
      <c r="N99" s="104">
        <f>SUM(K99:M99)</f>
        <v>0</v>
      </c>
    </row>
    <row r="100" spans="1:14" x14ac:dyDescent="0.25">
      <c r="A100" s="134" t="s">
        <v>200</v>
      </c>
      <c r="B100" s="153" t="s">
        <v>50</v>
      </c>
      <c r="C100" s="104">
        <v>619000</v>
      </c>
      <c r="D100" s="104">
        <v>0</v>
      </c>
      <c r="E100" s="104">
        <v>0</v>
      </c>
      <c r="F100" s="104">
        <f t="shared" si="45"/>
        <v>619000</v>
      </c>
      <c r="G100" s="104">
        <v>0</v>
      </c>
      <c r="H100" s="104">
        <v>0</v>
      </c>
      <c r="I100" s="104">
        <v>0</v>
      </c>
      <c r="J100" s="104">
        <f t="shared" si="46"/>
        <v>0</v>
      </c>
      <c r="K100" s="104">
        <f t="shared" si="48"/>
        <v>619000</v>
      </c>
      <c r="L100" s="104">
        <f t="shared" si="48"/>
        <v>0</v>
      </c>
      <c r="M100" s="104">
        <f t="shared" si="48"/>
        <v>0</v>
      </c>
      <c r="N100" s="104">
        <f>SUM(K100:M100)</f>
        <v>619000</v>
      </c>
    </row>
    <row r="101" spans="1:14" x14ac:dyDescent="0.25">
      <c r="A101" s="132" t="s">
        <v>201</v>
      </c>
      <c r="B101" s="154" t="s">
        <v>274</v>
      </c>
      <c r="C101" s="107">
        <f>C86+C87+C88+C89+C90+C91+C92+C95+C98+C99+C100</f>
        <v>17317907</v>
      </c>
      <c r="D101" s="107">
        <f>D86+D87+D88+D89+D90+D91+D92+D95+D98+D99+D100</f>
        <v>0</v>
      </c>
      <c r="E101" s="107">
        <f>E86+E87+E88+E89+E90+E91+E92+E95+E98+E99+E100</f>
        <v>0</v>
      </c>
      <c r="F101" s="107">
        <f t="shared" si="45"/>
        <v>17317907</v>
      </c>
      <c r="G101" s="107">
        <f>G86+G87+G88+G89+G90+G91+G92+G95+G98+G99+G100</f>
        <v>0</v>
      </c>
      <c r="H101" s="107">
        <f>H86+H87+H88+H89+H90+H91+H92+H95+H98+H99+H100</f>
        <v>0</v>
      </c>
      <c r="I101" s="107">
        <f>I86+I87+I88+I89+I90+I91+I92+I95+I98+I99+I100</f>
        <v>0</v>
      </c>
      <c r="J101" s="107">
        <f t="shared" si="46"/>
        <v>0</v>
      </c>
      <c r="K101" s="107">
        <f>K86+K87+K88+K89+K90+K91+K92+K95+K98+K99+K100</f>
        <v>17317907</v>
      </c>
      <c r="L101" s="107">
        <f>L86+L87+L88+L89+L90+L91+L92+L95+L98+L99+L100</f>
        <v>0</v>
      </c>
      <c r="M101" s="107">
        <f>M86+M87+M88+M89+M90+M91+M92+M95+M98+M99+M100</f>
        <v>0</v>
      </c>
      <c r="N101" s="107">
        <f>N86+N87+N88+N89+N90+N91+N92+N95+N98+N99+N100</f>
        <v>17317907</v>
      </c>
    </row>
    <row r="102" spans="1:14" x14ac:dyDescent="0.25">
      <c r="A102" s="134" t="s">
        <v>202</v>
      </c>
      <c r="B102" s="153" t="s">
        <v>59</v>
      </c>
      <c r="C102" s="104">
        <v>0</v>
      </c>
      <c r="D102" s="104">
        <v>0</v>
      </c>
      <c r="E102" s="104">
        <v>0</v>
      </c>
      <c r="F102" s="104">
        <f t="shared" si="45"/>
        <v>0</v>
      </c>
      <c r="G102" s="104">
        <v>0</v>
      </c>
      <c r="H102" s="104">
        <v>0</v>
      </c>
      <c r="I102" s="104">
        <v>0</v>
      </c>
      <c r="J102" s="104">
        <f t="shared" si="46"/>
        <v>0</v>
      </c>
      <c r="K102" s="104">
        <f>C102+G102</f>
        <v>0</v>
      </c>
      <c r="L102" s="104">
        <f>D102+H102</f>
        <v>0</v>
      </c>
      <c r="M102" s="104">
        <f>E102+I102</f>
        <v>0</v>
      </c>
      <c r="N102" s="104">
        <f>SUM(K102:M102)</f>
        <v>0</v>
      </c>
    </row>
    <row r="103" spans="1:14" x14ac:dyDescent="0.25">
      <c r="A103" s="132" t="s">
        <v>203</v>
      </c>
      <c r="B103" s="155" t="s">
        <v>275</v>
      </c>
      <c r="C103" s="107">
        <f t="shared" ref="C103:N103" si="49">SUM(C102)</f>
        <v>0</v>
      </c>
      <c r="D103" s="107">
        <f t="shared" si="49"/>
        <v>0</v>
      </c>
      <c r="E103" s="107">
        <f t="shared" si="49"/>
        <v>0</v>
      </c>
      <c r="F103" s="107">
        <f t="shared" si="49"/>
        <v>0</v>
      </c>
      <c r="G103" s="107">
        <f t="shared" si="49"/>
        <v>0</v>
      </c>
      <c r="H103" s="107">
        <f t="shared" si="49"/>
        <v>0</v>
      </c>
      <c r="I103" s="107">
        <f t="shared" si="49"/>
        <v>0</v>
      </c>
      <c r="J103" s="107">
        <f t="shared" si="49"/>
        <v>0</v>
      </c>
      <c r="K103" s="107">
        <f t="shared" si="49"/>
        <v>0</v>
      </c>
      <c r="L103" s="107">
        <f t="shared" si="49"/>
        <v>0</v>
      </c>
      <c r="M103" s="107">
        <f t="shared" si="49"/>
        <v>0</v>
      </c>
      <c r="N103" s="107">
        <f t="shared" si="49"/>
        <v>0</v>
      </c>
    </row>
    <row r="104" spans="1:14" x14ac:dyDescent="0.25">
      <c r="A104" s="132" t="s">
        <v>204</v>
      </c>
      <c r="B104" s="156" t="s">
        <v>276</v>
      </c>
      <c r="C104" s="107">
        <f t="shared" ref="C104:N104" si="50">C83+C101+C103+C85</f>
        <v>17317907</v>
      </c>
      <c r="D104" s="107">
        <f t="shared" si="50"/>
        <v>0</v>
      </c>
      <c r="E104" s="107">
        <f t="shared" si="50"/>
        <v>0</v>
      </c>
      <c r="F104" s="107">
        <f t="shared" si="50"/>
        <v>17317907</v>
      </c>
      <c r="G104" s="107">
        <f t="shared" si="50"/>
        <v>5592000</v>
      </c>
      <c r="H104" s="107">
        <f t="shared" si="50"/>
        <v>0</v>
      </c>
      <c r="I104" s="107">
        <f t="shared" si="50"/>
        <v>0</v>
      </c>
      <c r="J104" s="107">
        <f t="shared" si="50"/>
        <v>5592000</v>
      </c>
      <c r="K104" s="107">
        <f t="shared" si="50"/>
        <v>22909907</v>
      </c>
      <c r="L104" s="107">
        <f t="shared" si="50"/>
        <v>0</v>
      </c>
      <c r="M104" s="107">
        <f t="shared" si="50"/>
        <v>0</v>
      </c>
      <c r="N104" s="107">
        <f t="shared" si="50"/>
        <v>22909907</v>
      </c>
    </row>
    <row r="105" spans="1:14" x14ac:dyDescent="0.25">
      <c r="A105" s="134" t="s">
        <v>205</v>
      </c>
      <c r="B105" s="135" t="s">
        <v>43</v>
      </c>
      <c r="C105" s="104">
        <v>0</v>
      </c>
      <c r="D105" s="104">
        <v>0</v>
      </c>
      <c r="E105" s="104">
        <v>0</v>
      </c>
      <c r="F105" s="104">
        <f>SUM(C105:E105)</f>
        <v>0</v>
      </c>
      <c r="G105" s="104">
        <v>0</v>
      </c>
      <c r="H105" s="104">
        <v>0</v>
      </c>
      <c r="I105" s="104">
        <v>0</v>
      </c>
      <c r="J105" s="104">
        <f>SUM(G105:I105)</f>
        <v>0</v>
      </c>
      <c r="K105" s="104">
        <f t="shared" ref="K105:M106" si="51">C105+G105</f>
        <v>0</v>
      </c>
      <c r="L105" s="104">
        <f t="shared" si="51"/>
        <v>0</v>
      </c>
      <c r="M105" s="104">
        <f t="shared" si="51"/>
        <v>0</v>
      </c>
      <c r="N105" s="104">
        <f>SUM(K105:M105)</f>
        <v>0</v>
      </c>
    </row>
    <row r="106" spans="1:14" ht="31.5" x14ac:dyDescent="0.25">
      <c r="A106" s="134" t="s">
        <v>206</v>
      </c>
      <c r="B106" s="135" t="s">
        <v>44</v>
      </c>
      <c r="C106" s="104">
        <v>0</v>
      </c>
      <c r="D106" s="104">
        <v>0</v>
      </c>
      <c r="E106" s="104">
        <v>0</v>
      </c>
      <c r="F106" s="104">
        <f>SUM(C106:E106)</f>
        <v>0</v>
      </c>
      <c r="G106" s="104">
        <v>0</v>
      </c>
      <c r="H106" s="104">
        <v>0</v>
      </c>
      <c r="I106" s="104">
        <v>0</v>
      </c>
      <c r="J106" s="104">
        <f>SUM(G106:I106)</f>
        <v>0</v>
      </c>
      <c r="K106" s="104">
        <f t="shared" si="51"/>
        <v>0</v>
      </c>
      <c r="L106" s="104">
        <f t="shared" si="51"/>
        <v>0</v>
      </c>
      <c r="M106" s="104">
        <f t="shared" si="51"/>
        <v>0</v>
      </c>
      <c r="N106" s="104">
        <f>SUM(K106:M106)</f>
        <v>0</v>
      </c>
    </row>
    <row r="107" spans="1:14" ht="31.5" x14ac:dyDescent="0.25">
      <c r="A107" s="132" t="s">
        <v>207</v>
      </c>
      <c r="B107" s="157" t="s">
        <v>277</v>
      </c>
      <c r="C107" s="107">
        <f t="shared" ref="C107:N107" si="52">SUM(C105:C106)</f>
        <v>0</v>
      </c>
      <c r="D107" s="107">
        <f t="shared" si="52"/>
        <v>0</v>
      </c>
      <c r="E107" s="107">
        <f t="shared" si="52"/>
        <v>0</v>
      </c>
      <c r="F107" s="107">
        <f t="shared" si="52"/>
        <v>0</v>
      </c>
      <c r="G107" s="107">
        <f t="shared" si="52"/>
        <v>0</v>
      </c>
      <c r="H107" s="107">
        <f t="shared" si="52"/>
        <v>0</v>
      </c>
      <c r="I107" s="107">
        <f t="shared" si="52"/>
        <v>0</v>
      </c>
      <c r="J107" s="107">
        <f t="shared" si="52"/>
        <v>0</v>
      </c>
      <c r="K107" s="107">
        <f t="shared" si="52"/>
        <v>0</v>
      </c>
      <c r="L107" s="107">
        <f t="shared" si="52"/>
        <v>0</v>
      </c>
      <c r="M107" s="107">
        <f t="shared" si="52"/>
        <v>0</v>
      </c>
      <c r="N107" s="107">
        <f t="shared" si="52"/>
        <v>0</v>
      </c>
    </row>
    <row r="108" spans="1:14" x14ac:dyDescent="0.25">
      <c r="A108" s="134" t="s">
        <v>208</v>
      </c>
      <c r="B108" s="158" t="s">
        <v>56</v>
      </c>
      <c r="C108" s="104">
        <v>0</v>
      </c>
      <c r="D108" s="104">
        <v>0</v>
      </c>
      <c r="E108" s="104">
        <v>0</v>
      </c>
      <c r="F108" s="104">
        <f>SUM(C108:E108)</f>
        <v>0</v>
      </c>
      <c r="G108" s="104">
        <v>0</v>
      </c>
      <c r="H108" s="104">
        <v>0</v>
      </c>
      <c r="I108" s="104">
        <v>0</v>
      </c>
      <c r="J108" s="104">
        <f>SUM(G108:I108)</f>
        <v>0</v>
      </c>
      <c r="K108" s="104">
        <f>C108+G108</f>
        <v>0</v>
      </c>
      <c r="L108" s="104">
        <f>D108+H108</f>
        <v>0</v>
      </c>
      <c r="M108" s="104">
        <f>E108+I108</f>
        <v>0</v>
      </c>
      <c r="N108" s="104">
        <f>SUM(K108:M108)</f>
        <v>0</v>
      </c>
    </row>
    <row r="109" spans="1:14" x14ac:dyDescent="0.25">
      <c r="A109" s="132" t="s">
        <v>209</v>
      </c>
      <c r="B109" s="159" t="s">
        <v>278</v>
      </c>
      <c r="C109" s="107">
        <f>SUM(C108)</f>
        <v>0</v>
      </c>
      <c r="D109" s="107">
        <f>SUM(D108)</f>
        <v>0</v>
      </c>
      <c r="E109" s="107">
        <f>SUM(E108)</f>
        <v>0</v>
      </c>
      <c r="F109" s="107">
        <f>SUM(C109:E109)</f>
        <v>0</v>
      </c>
      <c r="G109" s="107">
        <f>SUM(G108)</f>
        <v>0</v>
      </c>
      <c r="H109" s="107">
        <f>SUM(H108)</f>
        <v>0</v>
      </c>
      <c r="I109" s="107">
        <f>SUM(I108)</f>
        <v>0</v>
      </c>
      <c r="J109" s="107">
        <f>SUM(G109:I109)</f>
        <v>0</v>
      </c>
      <c r="K109" s="107">
        <f>SUM(K108)</f>
        <v>0</v>
      </c>
      <c r="L109" s="107">
        <f>SUM(L108)</f>
        <v>0</v>
      </c>
      <c r="M109" s="107">
        <f>SUM(M108)</f>
        <v>0</v>
      </c>
      <c r="N109" s="107">
        <f>SUM(N108)</f>
        <v>0</v>
      </c>
    </row>
    <row r="110" spans="1:14" x14ac:dyDescent="0.25">
      <c r="A110" s="134" t="s">
        <v>210</v>
      </c>
      <c r="B110" s="153" t="s">
        <v>62</v>
      </c>
      <c r="C110" s="104">
        <v>0</v>
      </c>
      <c r="D110" s="104">
        <v>0</v>
      </c>
      <c r="E110" s="104">
        <v>0</v>
      </c>
      <c r="F110" s="104">
        <f>SUM(C110:E110)</f>
        <v>0</v>
      </c>
      <c r="G110" s="104">
        <v>0</v>
      </c>
      <c r="H110" s="104">
        <v>0</v>
      </c>
      <c r="I110" s="104">
        <v>0</v>
      </c>
      <c r="J110" s="104">
        <f>SUM(G110:I110)</f>
        <v>0</v>
      </c>
      <c r="K110" s="104">
        <f>C110+G110</f>
        <v>0</v>
      </c>
      <c r="L110" s="104">
        <f>D110+H110</f>
        <v>0</v>
      </c>
      <c r="M110" s="104">
        <f>E110+I110</f>
        <v>0</v>
      </c>
      <c r="N110" s="104">
        <f>SUM(K110:M110)</f>
        <v>0</v>
      </c>
    </row>
    <row r="111" spans="1:14" x14ac:dyDescent="0.25">
      <c r="A111" s="132" t="s">
        <v>211</v>
      </c>
      <c r="B111" s="155" t="s">
        <v>279</v>
      </c>
      <c r="C111" s="107">
        <f>SUM(C108)</f>
        <v>0</v>
      </c>
      <c r="D111" s="107">
        <f>SUM(D108)</f>
        <v>0</v>
      </c>
      <c r="E111" s="107">
        <f>SUM(E108)</f>
        <v>0</v>
      </c>
      <c r="F111" s="107">
        <f>SUM(C111:E111)</f>
        <v>0</v>
      </c>
      <c r="G111" s="107">
        <f>SUM(G108)</f>
        <v>0</v>
      </c>
      <c r="H111" s="107">
        <f>SUM(H108)</f>
        <v>0</v>
      </c>
      <c r="I111" s="107">
        <f>SUM(I108)</f>
        <v>0</v>
      </c>
      <c r="J111" s="107">
        <f>SUM(G111:I111)</f>
        <v>0</v>
      </c>
      <c r="K111" s="107">
        <f>SUM(K110)</f>
        <v>0</v>
      </c>
      <c r="L111" s="107">
        <f>SUM(L110)</f>
        <v>0</v>
      </c>
      <c r="M111" s="107">
        <f>SUM(M110)</f>
        <v>0</v>
      </c>
      <c r="N111" s="107">
        <f>SUM(N110)</f>
        <v>0</v>
      </c>
    </row>
    <row r="112" spans="1:14" x14ac:dyDescent="0.25">
      <c r="A112" s="132" t="s">
        <v>212</v>
      </c>
      <c r="B112" s="156" t="s">
        <v>280</v>
      </c>
      <c r="C112" s="107">
        <f>C107+C111+C109</f>
        <v>0</v>
      </c>
      <c r="D112" s="107">
        <f>D107+D111+D109</f>
        <v>0</v>
      </c>
      <c r="E112" s="107">
        <f>E107+E111+E109</f>
        <v>0</v>
      </c>
      <c r="F112" s="107">
        <f>SUM(C112:E112)</f>
        <v>0</v>
      </c>
      <c r="G112" s="107">
        <f>G107+G111+G109</f>
        <v>0</v>
      </c>
      <c r="H112" s="107">
        <f>H107+H111+H109</f>
        <v>0</v>
      </c>
      <c r="I112" s="107">
        <f>I107+I111+I109</f>
        <v>0</v>
      </c>
      <c r="J112" s="107">
        <f>SUM(G112:I112)</f>
        <v>0</v>
      </c>
      <c r="K112" s="107">
        <f>K107+K111+K109</f>
        <v>0</v>
      </c>
      <c r="L112" s="107">
        <f>L107+L111+L109</f>
        <v>0</v>
      </c>
      <c r="M112" s="107">
        <f>M107+M111+M109</f>
        <v>0</v>
      </c>
      <c r="N112" s="107">
        <f>N107+N111+N109</f>
        <v>0</v>
      </c>
    </row>
    <row r="113" spans="1:14" x14ac:dyDescent="0.25">
      <c r="A113" s="132" t="s">
        <v>213</v>
      </c>
      <c r="B113" s="156" t="s">
        <v>281</v>
      </c>
      <c r="C113" s="107">
        <f t="shared" ref="C113:N113" si="53">C104+C112+C81</f>
        <v>304991083</v>
      </c>
      <c r="D113" s="107">
        <f t="shared" si="53"/>
        <v>0</v>
      </c>
      <c r="E113" s="107">
        <f t="shared" si="53"/>
        <v>0</v>
      </c>
      <c r="F113" s="107">
        <f t="shared" si="53"/>
        <v>304991083</v>
      </c>
      <c r="G113" s="107">
        <f t="shared" si="53"/>
        <v>5592000</v>
      </c>
      <c r="H113" s="107">
        <f t="shared" si="53"/>
        <v>0</v>
      </c>
      <c r="I113" s="107">
        <f t="shared" si="53"/>
        <v>0</v>
      </c>
      <c r="J113" s="107">
        <f t="shared" si="53"/>
        <v>5592000</v>
      </c>
      <c r="K113" s="107">
        <f t="shared" si="53"/>
        <v>310583083</v>
      </c>
      <c r="L113" s="107">
        <f t="shared" si="53"/>
        <v>0</v>
      </c>
      <c r="M113" s="107">
        <f t="shared" si="53"/>
        <v>0</v>
      </c>
      <c r="N113" s="107">
        <f t="shared" si="53"/>
        <v>310583083</v>
      </c>
    </row>
    <row r="114" spans="1:14" x14ac:dyDescent="0.25">
      <c r="A114" s="138"/>
      <c r="B114" s="156"/>
      <c r="C114" s="107"/>
      <c r="D114" s="138"/>
      <c r="E114" s="138"/>
      <c r="F114" s="138"/>
      <c r="G114" s="107"/>
      <c r="H114" s="138"/>
      <c r="I114" s="138"/>
      <c r="J114" s="138"/>
      <c r="K114" s="107"/>
      <c r="L114" s="138"/>
      <c r="M114" s="138"/>
      <c r="N114" s="138"/>
    </row>
    <row r="115" spans="1:14" x14ac:dyDescent="0.25">
      <c r="A115" s="132" t="s">
        <v>284</v>
      </c>
      <c r="B115" s="160" t="s">
        <v>21</v>
      </c>
      <c r="C115" s="107"/>
      <c r="D115" s="138"/>
      <c r="E115" s="138"/>
      <c r="F115" s="138"/>
      <c r="G115" s="107"/>
      <c r="H115" s="138"/>
      <c r="I115" s="138"/>
      <c r="J115" s="138"/>
      <c r="K115" s="107"/>
      <c r="L115" s="138"/>
      <c r="M115" s="138"/>
      <c r="N115" s="138"/>
    </row>
    <row r="116" spans="1:14" x14ac:dyDescent="0.25">
      <c r="A116" s="132" t="s">
        <v>123</v>
      </c>
      <c r="B116" s="145" t="s">
        <v>22</v>
      </c>
      <c r="C116" s="146">
        <v>303163336</v>
      </c>
      <c r="D116" s="147">
        <v>0</v>
      </c>
      <c r="E116" s="146">
        <v>0</v>
      </c>
      <c r="F116" s="146">
        <f>SUM(C116:E116)</f>
        <v>303163336</v>
      </c>
      <c r="G116" s="146">
        <v>670560</v>
      </c>
      <c r="H116" s="147">
        <v>0</v>
      </c>
      <c r="I116" s="146">
        <v>0</v>
      </c>
      <c r="J116" s="146">
        <f>SUM(G116:I116)</f>
        <v>670560</v>
      </c>
      <c r="K116" s="146">
        <f t="shared" ref="K116:M117" si="54">C116+G116</f>
        <v>303833896</v>
      </c>
      <c r="L116" s="146">
        <f t="shared" si="54"/>
        <v>0</v>
      </c>
      <c r="M116" s="146">
        <f t="shared" si="54"/>
        <v>0</v>
      </c>
      <c r="N116" s="146">
        <f>SUM(K116:M116)</f>
        <v>303833896</v>
      </c>
    </row>
    <row r="117" spans="1:14" ht="31.5" x14ac:dyDescent="0.25">
      <c r="A117" s="134" t="s">
        <v>124</v>
      </c>
      <c r="B117" s="135" t="s">
        <v>66</v>
      </c>
      <c r="C117" s="104">
        <v>0</v>
      </c>
      <c r="D117" s="104">
        <v>0</v>
      </c>
      <c r="E117" s="104">
        <v>0</v>
      </c>
      <c r="F117" s="104">
        <f>SUM(C117:E117)</f>
        <v>0</v>
      </c>
      <c r="G117" s="104">
        <v>6815000</v>
      </c>
      <c r="H117" s="104">
        <v>0</v>
      </c>
      <c r="I117" s="104">
        <v>0</v>
      </c>
      <c r="J117" s="104">
        <f>SUM(G117:I117)</f>
        <v>6815000</v>
      </c>
      <c r="K117" s="104">
        <f t="shared" si="54"/>
        <v>6815000</v>
      </c>
      <c r="L117" s="104">
        <f t="shared" si="54"/>
        <v>0</v>
      </c>
      <c r="M117" s="104">
        <f t="shared" si="54"/>
        <v>0</v>
      </c>
      <c r="N117" s="104">
        <f>SUM(K117:M117)</f>
        <v>6815000</v>
      </c>
    </row>
    <row r="118" spans="1:14" ht="31.5" x14ac:dyDescent="0.25">
      <c r="A118" s="132" t="s">
        <v>125</v>
      </c>
      <c r="B118" s="148" t="s">
        <v>272</v>
      </c>
      <c r="C118" s="107">
        <f t="shared" ref="C118:N118" si="55">SUM(C117)</f>
        <v>0</v>
      </c>
      <c r="D118" s="107">
        <f t="shared" si="55"/>
        <v>0</v>
      </c>
      <c r="E118" s="107">
        <f t="shared" si="55"/>
        <v>0</v>
      </c>
      <c r="F118" s="107">
        <f t="shared" si="55"/>
        <v>0</v>
      </c>
      <c r="G118" s="107">
        <f t="shared" si="55"/>
        <v>6815000</v>
      </c>
      <c r="H118" s="107">
        <f t="shared" si="55"/>
        <v>0</v>
      </c>
      <c r="I118" s="107">
        <f t="shared" si="55"/>
        <v>0</v>
      </c>
      <c r="J118" s="107">
        <f t="shared" si="55"/>
        <v>6815000</v>
      </c>
      <c r="K118" s="107">
        <f t="shared" si="55"/>
        <v>6815000</v>
      </c>
      <c r="L118" s="107">
        <f t="shared" si="55"/>
        <v>0</v>
      </c>
      <c r="M118" s="107">
        <f t="shared" si="55"/>
        <v>0</v>
      </c>
      <c r="N118" s="107">
        <f t="shared" si="55"/>
        <v>6815000</v>
      </c>
    </row>
    <row r="119" spans="1:14" x14ac:dyDescent="0.25">
      <c r="A119" s="134" t="s">
        <v>126</v>
      </c>
      <c r="B119" s="149" t="s">
        <v>68</v>
      </c>
      <c r="C119" s="104">
        <v>0</v>
      </c>
      <c r="D119" s="104">
        <v>0</v>
      </c>
      <c r="E119" s="104">
        <v>0</v>
      </c>
      <c r="F119" s="104">
        <f>SUM(C119:E119)</f>
        <v>0</v>
      </c>
      <c r="G119" s="104">
        <v>0</v>
      </c>
      <c r="H119" s="104">
        <v>0</v>
      </c>
      <c r="I119" s="104">
        <v>0</v>
      </c>
      <c r="J119" s="104">
        <f>SUM(G119:I119)</f>
        <v>0</v>
      </c>
      <c r="K119" s="104">
        <f>C119+G119</f>
        <v>0</v>
      </c>
      <c r="L119" s="104">
        <f>D119+H119</f>
        <v>0</v>
      </c>
      <c r="M119" s="104">
        <f>E119+I119</f>
        <v>0</v>
      </c>
      <c r="N119" s="104">
        <f>SUM(K119:M119)</f>
        <v>0</v>
      </c>
    </row>
    <row r="120" spans="1:14" x14ac:dyDescent="0.25">
      <c r="A120" s="132" t="s">
        <v>127</v>
      </c>
      <c r="B120" s="150" t="s">
        <v>273</v>
      </c>
      <c r="C120" s="107">
        <f t="shared" ref="C120:N120" si="56">SUM(C119)</f>
        <v>0</v>
      </c>
      <c r="D120" s="107">
        <f t="shared" si="56"/>
        <v>0</v>
      </c>
      <c r="E120" s="107">
        <f t="shared" si="56"/>
        <v>0</v>
      </c>
      <c r="F120" s="107">
        <f t="shared" si="56"/>
        <v>0</v>
      </c>
      <c r="G120" s="107">
        <f t="shared" si="56"/>
        <v>0</v>
      </c>
      <c r="H120" s="107">
        <f t="shared" si="56"/>
        <v>0</v>
      </c>
      <c r="I120" s="107">
        <f t="shared" si="56"/>
        <v>0</v>
      </c>
      <c r="J120" s="107">
        <f t="shared" si="56"/>
        <v>0</v>
      </c>
      <c r="K120" s="107">
        <f t="shared" si="56"/>
        <v>0</v>
      </c>
      <c r="L120" s="107">
        <f t="shared" si="56"/>
        <v>0</v>
      </c>
      <c r="M120" s="107">
        <f t="shared" si="56"/>
        <v>0</v>
      </c>
      <c r="N120" s="107">
        <f t="shared" si="56"/>
        <v>0</v>
      </c>
    </row>
    <row r="121" spans="1:14" x14ac:dyDescent="0.25">
      <c r="A121" s="134" t="s">
        <v>128</v>
      </c>
      <c r="B121" s="135" t="s">
        <v>145</v>
      </c>
      <c r="C121" s="104">
        <v>0</v>
      </c>
      <c r="D121" s="104">
        <v>0</v>
      </c>
      <c r="E121" s="104">
        <v>0</v>
      </c>
      <c r="F121" s="104">
        <f>SUM(C121:E121)</f>
        <v>0</v>
      </c>
      <c r="G121" s="104">
        <v>0</v>
      </c>
      <c r="H121" s="104">
        <v>0</v>
      </c>
      <c r="I121" s="104">
        <v>0</v>
      </c>
      <c r="J121" s="104">
        <f>SUM(G121:I121)</f>
        <v>0</v>
      </c>
      <c r="K121" s="104">
        <f t="shared" ref="K121:K127" si="57">C121+G121</f>
        <v>0</v>
      </c>
      <c r="L121" s="104">
        <f t="shared" ref="L121:L129" si="58">D121+H121</f>
        <v>0</v>
      </c>
      <c r="M121" s="104">
        <f t="shared" ref="M121:M129" si="59">E121+I121</f>
        <v>0</v>
      </c>
      <c r="N121" s="104">
        <f t="shared" ref="N121:N127" si="60">SUM(K121:M121)</f>
        <v>0</v>
      </c>
    </row>
    <row r="122" spans="1:14" x14ac:dyDescent="0.25">
      <c r="A122" s="134" t="s">
        <v>129</v>
      </c>
      <c r="B122" s="135" t="s">
        <v>45</v>
      </c>
      <c r="C122" s="104">
        <v>0</v>
      </c>
      <c r="D122" s="104">
        <v>0</v>
      </c>
      <c r="E122" s="104">
        <v>0</v>
      </c>
      <c r="F122" s="104">
        <f t="shared" ref="F122:F137" si="61">SUM(C122:E122)</f>
        <v>0</v>
      </c>
      <c r="G122" s="104">
        <v>0</v>
      </c>
      <c r="H122" s="104">
        <v>0</v>
      </c>
      <c r="I122" s="104">
        <v>0</v>
      </c>
      <c r="J122" s="104">
        <f t="shared" ref="J122:J137" si="62">SUM(G122:I122)</f>
        <v>0</v>
      </c>
      <c r="K122" s="104">
        <f t="shared" si="57"/>
        <v>0</v>
      </c>
      <c r="L122" s="104">
        <f t="shared" si="58"/>
        <v>0</v>
      </c>
      <c r="M122" s="104">
        <f t="shared" si="59"/>
        <v>0</v>
      </c>
      <c r="N122" s="104">
        <f t="shared" si="60"/>
        <v>0</v>
      </c>
    </row>
    <row r="123" spans="1:14" x14ac:dyDescent="0.25">
      <c r="A123" s="134" t="s">
        <v>130</v>
      </c>
      <c r="B123" s="135" t="s">
        <v>146</v>
      </c>
      <c r="C123" s="104">
        <v>0</v>
      </c>
      <c r="D123" s="104">
        <v>0</v>
      </c>
      <c r="E123" s="104">
        <v>0</v>
      </c>
      <c r="F123" s="104">
        <f t="shared" si="61"/>
        <v>0</v>
      </c>
      <c r="G123" s="104">
        <v>685893</v>
      </c>
      <c r="H123" s="104">
        <v>0</v>
      </c>
      <c r="I123" s="104">
        <v>0</v>
      </c>
      <c r="J123" s="104">
        <f t="shared" si="62"/>
        <v>685893</v>
      </c>
      <c r="K123" s="104">
        <f t="shared" si="57"/>
        <v>685893</v>
      </c>
      <c r="L123" s="104">
        <f t="shared" si="58"/>
        <v>0</v>
      </c>
      <c r="M123" s="104">
        <f t="shared" si="59"/>
        <v>0</v>
      </c>
      <c r="N123" s="104">
        <f t="shared" si="60"/>
        <v>685893</v>
      </c>
    </row>
    <row r="124" spans="1:14" x14ac:dyDescent="0.25">
      <c r="A124" s="134" t="s">
        <v>131</v>
      </c>
      <c r="B124" s="135" t="s">
        <v>46</v>
      </c>
      <c r="C124" s="104">
        <v>0</v>
      </c>
      <c r="D124" s="104">
        <v>0</v>
      </c>
      <c r="E124" s="104">
        <v>0</v>
      </c>
      <c r="F124" s="104">
        <f t="shared" si="61"/>
        <v>0</v>
      </c>
      <c r="G124" s="104">
        <v>0</v>
      </c>
      <c r="H124" s="104">
        <v>0</v>
      </c>
      <c r="I124" s="104">
        <v>0</v>
      </c>
      <c r="J124" s="104">
        <f t="shared" si="62"/>
        <v>0</v>
      </c>
      <c r="K124" s="104">
        <f t="shared" si="57"/>
        <v>0</v>
      </c>
      <c r="L124" s="104">
        <f t="shared" si="58"/>
        <v>0</v>
      </c>
      <c r="M124" s="104">
        <f t="shared" si="59"/>
        <v>0</v>
      </c>
      <c r="N124" s="104">
        <f t="shared" si="60"/>
        <v>0</v>
      </c>
    </row>
    <row r="125" spans="1:14" x14ac:dyDescent="0.25">
      <c r="A125" s="134" t="s">
        <v>132</v>
      </c>
      <c r="B125" s="135" t="s">
        <v>47</v>
      </c>
      <c r="C125" s="104">
        <v>2171400</v>
      </c>
      <c r="D125" s="104">
        <v>0</v>
      </c>
      <c r="E125" s="104">
        <v>0</v>
      </c>
      <c r="F125" s="104">
        <f t="shared" si="61"/>
        <v>2171400</v>
      </c>
      <c r="G125" s="104">
        <v>0</v>
      </c>
      <c r="H125" s="104">
        <v>0</v>
      </c>
      <c r="I125" s="104">
        <v>0</v>
      </c>
      <c r="J125" s="104">
        <f t="shared" si="62"/>
        <v>0</v>
      </c>
      <c r="K125" s="104">
        <f t="shared" si="57"/>
        <v>2171400</v>
      </c>
      <c r="L125" s="104">
        <f t="shared" si="58"/>
        <v>0</v>
      </c>
      <c r="M125" s="104">
        <f t="shared" si="59"/>
        <v>0</v>
      </c>
      <c r="N125" s="104">
        <f t="shared" si="60"/>
        <v>2171400</v>
      </c>
    </row>
    <row r="126" spans="1:14" x14ac:dyDescent="0.25">
      <c r="A126" s="134" t="s">
        <v>133</v>
      </c>
      <c r="B126" s="135" t="s">
        <v>48</v>
      </c>
      <c r="C126" s="104">
        <v>586278</v>
      </c>
      <c r="D126" s="104">
        <v>0</v>
      </c>
      <c r="E126" s="104">
        <v>0</v>
      </c>
      <c r="F126" s="104">
        <f t="shared" si="61"/>
        <v>586278</v>
      </c>
      <c r="G126" s="104">
        <v>0</v>
      </c>
      <c r="H126" s="104">
        <v>0</v>
      </c>
      <c r="I126" s="104">
        <v>0</v>
      </c>
      <c r="J126" s="104">
        <f t="shared" si="62"/>
        <v>0</v>
      </c>
      <c r="K126" s="104">
        <f t="shared" si="57"/>
        <v>586278</v>
      </c>
      <c r="L126" s="104">
        <f t="shared" si="58"/>
        <v>0</v>
      </c>
      <c r="M126" s="104">
        <f t="shared" si="59"/>
        <v>0</v>
      </c>
      <c r="N126" s="104">
        <f t="shared" si="60"/>
        <v>586278</v>
      </c>
    </row>
    <row r="127" spans="1:14" x14ac:dyDescent="0.25">
      <c r="A127" s="134" t="s">
        <v>192</v>
      </c>
      <c r="B127" s="135" t="s">
        <v>49</v>
      </c>
      <c r="C127" s="104">
        <v>11804307</v>
      </c>
      <c r="D127" s="104">
        <v>0</v>
      </c>
      <c r="E127" s="104">
        <v>0</v>
      </c>
      <c r="F127" s="104">
        <f t="shared" si="61"/>
        <v>11804307</v>
      </c>
      <c r="G127" s="104">
        <v>0</v>
      </c>
      <c r="H127" s="104">
        <v>0</v>
      </c>
      <c r="I127" s="104">
        <v>0</v>
      </c>
      <c r="J127" s="104">
        <f t="shared" si="62"/>
        <v>0</v>
      </c>
      <c r="K127" s="104">
        <f t="shared" si="57"/>
        <v>11804307</v>
      </c>
      <c r="L127" s="104">
        <f t="shared" si="58"/>
        <v>0</v>
      </c>
      <c r="M127" s="104">
        <f t="shared" si="59"/>
        <v>0</v>
      </c>
      <c r="N127" s="104">
        <f t="shared" si="60"/>
        <v>11804307</v>
      </c>
    </row>
    <row r="128" spans="1:14" x14ac:dyDescent="0.25">
      <c r="A128" s="134" t="s">
        <v>193</v>
      </c>
      <c r="B128" s="151" t="s">
        <v>147</v>
      </c>
      <c r="C128" s="152">
        <v>0</v>
      </c>
      <c r="D128" s="152">
        <v>0</v>
      </c>
      <c r="E128" s="152">
        <v>0</v>
      </c>
      <c r="F128" s="152">
        <f t="shared" si="61"/>
        <v>0</v>
      </c>
      <c r="G128" s="152">
        <v>0</v>
      </c>
      <c r="H128" s="152">
        <v>0</v>
      </c>
      <c r="I128" s="152">
        <v>0</v>
      </c>
      <c r="J128" s="152">
        <f t="shared" si="62"/>
        <v>0</v>
      </c>
      <c r="K128" s="152">
        <f>C128+G128</f>
        <v>0</v>
      </c>
      <c r="L128" s="152">
        <f t="shared" si="58"/>
        <v>0</v>
      </c>
      <c r="M128" s="152">
        <f t="shared" si="59"/>
        <v>0</v>
      </c>
      <c r="N128" s="152">
        <f>SUM(K128:M128)</f>
        <v>0</v>
      </c>
    </row>
    <row r="129" spans="1:14" x14ac:dyDescent="0.25">
      <c r="A129" s="134" t="s">
        <v>194</v>
      </c>
      <c r="B129" s="151" t="s">
        <v>148</v>
      </c>
      <c r="C129" s="152">
        <v>0</v>
      </c>
      <c r="D129" s="152">
        <v>0</v>
      </c>
      <c r="E129" s="152">
        <v>0</v>
      </c>
      <c r="F129" s="152">
        <f t="shared" si="61"/>
        <v>0</v>
      </c>
      <c r="G129" s="152">
        <v>0</v>
      </c>
      <c r="H129" s="152">
        <v>0</v>
      </c>
      <c r="I129" s="152">
        <v>0</v>
      </c>
      <c r="J129" s="152">
        <f t="shared" si="62"/>
        <v>0</v>
      </c>
      <c r="K129" s="152">
        <f>C129+G129</f>
        <v>0</v>
      </c>
      <c r="L129" s="152">
        <f t="shared" si="58"/>
        <v>0</v>
      </c>
      <c r="M129" s="152">
        <f t="shared" si="59"/>
        <v>0</v>
      </c>
      <c r="N129" s="152">
        <f>SUM(K129:M129)</f>
        <v>0</v>
      </c>
    </row>
    <row r="130" spans="1:14" x14ac:dyDescent="0.25">
      <c r="A130" s="134" t="s">
        <v>195</v>
      </c>
      <c r="B130" s="135" t="s">
        <v>290</v>
      </c>
      <c r="C130" s="104">
        <f>SUM(C128:C129)</f>
        <v>0</v>
      </c>
      <c r="D130" s="104">
        <f>SUM(D128:D129)</f>
        <v>0</v>
      </c>
      <c r="E130" s="104">
        <f>SUM(E128:E129)</f>
        <v>0</v>
      </c>
      <c r="F130" s="104">
        <f t="shared" si="61"/>
        <v>0</v>
      </c>
      <c r="G130" s="104">
        <f>SUM(G128:G129)</f>
        <v>0</v>
      </c>
      <c r="H130" s="104">
        <f>SUM(H128:H129)</f>
        <v>0</v>
      </c>
      <c r="I130" s="104">
        <f>SUM(I128:I129)</f>
        <v>0</v>
      </c>
      <c r="J130" s="104">
        <f t="shared" si="62"/>
        <v>0</v>
      </c>
      <c r="K130" s="104">
        <f>SUM(K128:K129)</f>
        <v>0</v>
      </c>
      <c r="L130" s="104">
        <f>SUM(L128:L129)</f>
        <v>0</v>
      </c>
      <c r="M130" s="104">
        <f>SUM(M128:M129)</f>
        <v>0</v>
      </c>
      <c r="N130" s="104">
        <f>SUM(N128:N129)</f>
        <v>0</v>
      </c>
    </row>
    <row r="131" spans="1:14" x14ac:dyDescent="0.25">
      <c r="A131" s="134" t="s">
        <v>196</v>
      </c>
      <c r="B131" s="151" t="s">
        <v>150</v>
      </c>
      <c r="C131" s="152">
        <v>0</v>
      </c>
      <c r="D131" s="152">
        <v>0</v>
      </c>
      <c r="E131" s="152">
        <v>0</v>
      </c>
      <c r="F131" s="152">
        <f t="shared" si="61"/>
        <v>0</v>
      </c>
      <c r="G131" s="152">
        <v>0</v>
      </c>
      <c r="H131" s="152">
        <v>0</v>
      </c>
      <c r="I131" s="152">
        <v>0</v>
      </c>
      <c r="J131" s="152">
        <f t="shared" si="62"/>
        <v>0</v>
      </c>
      <c r="K131" s="152">
        <f t="shared" ref="K131:M132" si="63">C131+G131</f>
        <v>0</v>
      </c>
      <c r="L131" s="152">
        <f t="shared" si="63"/>
        <v>0</v>
      </c>
      <c r="M131" s="152">
        <f t="shared" si="63"/>
        <v>0</v>
      </c>
      <c r="N131" s="152">
        <f>SUM(K131:M131)</f>
        <v>0</v>
      </c>
    </row>
    <row r="132" spans="1:14" x14ac:dyDescent="0.25">
      <c r="A132" s="134" t="s">
        <v>197</v>
      </c>
      <c r="B132" s="151" t="s">
        <v>151</v>
      </c>
      <c r="C132" s="152">
        <v>0</v>
      </c>
      <c r="D132" s="152">
        <v>0</v>
      </c>
      <c r="E132" s="152">
        <v>0</v>
      </c>
      <c r="F132" s="152">
        <f t="shared" si="61"/>
        <v>0</v>
      </c>
      <c r="G132" s="152">
        <v>0</v>
      </c>
      <c r="H132" s="152">
        <v>0</v>
      </c>
      <c r="I132" s="152">
        <v>0</v>
      </c>
      <c r="J132" s="152">
        <f t="shared" si="62"/>
        <v>0</v>
      </c>
      <c r="K132" s="152">
        <f t="shared" si="63"/>
        <v>0</v>
      </c>
      <c r="L132" s="152">
        <f t="shared" si="63"/>
        <v>0</v>
      </c>
      <c r="M132" s="152">
        <f t="shared" si="63"/>
        <v>0</v>
      </c>
      <c r="N132" s="152">
        <f>SUM(K132:M132)</f>
        <v>0</v>
      </c>
    </row>
    <row r="133" spans="1:14" x14ac:dyDescent="0.25">
      <c r="A133" s="134" t="s">
        <v>198</v>
      </c>
      <c r="B133" s="135" t="s">
        <v>291</v>
      </c>
      <c r="C133" s="104">
        <f>SUM(C131:C132)</f>
        <v>0</v>
      </c>
      <c r="D133" s="104">
        <f>SUM(D131:D132)</f>
        <v>0</v>
      </c>
      <c r="E133" s="104">
        <f>SUM(E131:E132)</f>
        <v>0</v>
      </c>
      <c r="F133" s="104">
        <f t="shared" si="61"/>
        <v>0</v>
      </c>
      <c r="G133" s="104">
        <f>SUM(G131:G132)</f>
        <v>0</v>
      </c>
      <c r="H133" s="104">
        <f>SUM(H131:H132)</f>
        <v>0</v>
      </c>
      <c r="I133" s="104">
        <f>SUM(I131:I132)</f>
        <v>0</v>
      </c>
      <c r="J133" s="104">
        <f t="shared" si="62"/>
        <v>0</v>
      </c>
      <c r="K133" s="104">
        <f>SUM(K131:K132)</f>
        <v>0</v>
      </c>
      <c r="L133" s="104">
        <f>SUM(L131:L132)</f>
        <v>0</v>
      </c>
      <c r="M133" s="104">
        <f>SUM(M131:M132)</f>
        <v>0</v>
      </c>
      <c r="N133" s="104">
        <f>SUM(N131:N132)</f>
        <v>0</v>
      </c>
    </row>
    <row r="134" spans="1:14" x14ac:dyDescent="0.25">
      <c r="A134" s="134" t="s">
        <v>199</v>
      </c>
      <c r="B134" s="135" t="s">
        <v>153</v>
      </c>
      <c r="C134" s="104">
        <v>0</v>
      </c>
      <c r="D134" s="104">
        <v>0</v>
      </c>
      <c r="E134" s="104">
        <v>0</v>
      </c>
      <c r="F134" s="104">
        <f t="shared" si="61"/>
        <v>0</v>
      </c>
      <c r="G134" s="104">
        <v>0</v>
      </c>
      <c r="H134" s="104">
        <v>0</v>
      </c>
      <c r="I134" s="104">
        <v>0</v>
      </c>
      <c r="J134" s="104">
        <f t="shared" si="62"/>
        <v>0</v>
      </c>
      <c r="K134" s="104">
        <f t="shared" ref="K134:M135" si="64">C134+G134</f>
        <v>0</v>
      </c>
      <c r="L134" s="104">
        <f t="shared" si="64"/>
        <v>0</v>
      </c>
      <c r="M134" s="104">
        <f t="shared" si="64"/>
        <v>0</v>
      </c>
      <c r="N134" s="104">
        <f>SUM(K134:M134)</f>
        <v>0</v>
      </c>
    </row>
    <row r="135" spans="1:14" x14ac:dyDescent="0.25">
      <c r="A135" s="134" t="s">
        <v>200</v>
      </c>
      <c r="B135" s="153" t="s">
        <v>50</v>
      </c>
      <c r="C135" s="104">
        <v>100000</v>
      </c>
      <c r="D135" s="104">
        <v>0</v>
      </c>
      <c r="E135" s="104">
        <v>0</v>
      </c>
      <c r="F135" s="104">
        <f t="shared" si="61"/>
        <v>100000</v>
      </c>
      <c r="G135" s="104">
        <v>0</v>
      </c>
      <c r="H135" s="104">
        <v>0</v>
      </c>
      <c r="I135" s="104">
        <v>0</v>
      </c>
      <c r="J135" s="104">
        <f t="shared" si="62"/>
        <v>0</v>
      </c>
      <c r="K135" s="104">
        <f t="shared" si="64"/>
        <v>100000</v>
      </c>
      <c r="L135" s="104">
        <f t="shared" si="64"/>
        <v>0</v>
      </c>
      <c r="M135" s="104">
        <f t="shared" si="64"/>
        <v>0</v>
      </c>
      <c r="N135" s="104">
        <f>SUM(K135:M135)</f>
        <v>100000</v>
      </c>
    </row>
    <row r="136" spans="1:14" x14ac:dyDescent="0.25">
      <c r="A136" s="132" t="s">
        <v>201</v>
      </c>
      <c r="B136" s="154" t="s">
        <v>274</v>
      </c>
      <c r="C136" s="107">
        <f>C121+C122+C123+C124+C125+C126+C127+C130+C133+C134+C135</f>
        <v>14661985</v>
      </c>
      <c r="D136" s="107">
        <f>D121+D122+D123+D124+D125+D126+D127+D130+D133+D134+D135</f>
        <v>0</v>
      </c>
      <c r="E136" s="107">
        <f>E121+E122+E123+E124+E125+E126+E127+E130+E133+E134+E135</f>
        <v>0</v>
      </c>
      <c r="F136" s="107">
        <f t="shared" si="61"/>
        <v>14661985</v>
      </c>
      <c r="G136" s="107">
        <f>G121+G122+G123+G124+G125+G126+G127+G130+G133+G134+G135</f>
        <v>685893</v>
      </c>
      <c r="H136" s="107">
        <f>H121+H122+H123+H124+H125+H126+H127+H130+H133+H134+H135</f>
        <v>0</v>
      </c>
      <c r="I136" s="107">
        <f>I121+I122+I123+I124+I125+I126+I127+I130+I133+I134+I135</f>
        <v>0</v>
      </c>
      <c r="J136" s="107">
        <f t="shared" si="62"/>
        <v>685893</v>
      </c>
      <c r="K136" s="107">
        <f>K121+K122+K123+K124+K125+K126+K127+K130+K133+K134+K135</f>
        <v>15347878</v>
      </c>
      <c r="L136" s="107">
        <f>L121+L122+L123+L124+L125+L126+L127+L130+L133+L134+L135</f>
        <v>0</v>
      </c>
      <c r="M136" s="107">
        <f>M121+M122+M123+M124+M125+M126+M127+M130+M133+M134+M135</f>
        <v>0</v>
      </c>
      <c r="N136" s="107">
        <f>N121+N122+N123+N124+N125+N126+N127+N130+N133+N134+N135</f>
        <v>15347878</v>
      </c>
    </row>
    <row r="137" spans="1:14" x14ac:dyDescent="0.25">
      <c r="A137" s="134" t="s">
        <v>202</v>
      </c>
      <c r="B137" s="153" t="s">
        <v>59</v>
      </c>
      <c r="C137" s="104">
        <v>0</v>
      </c>
      <c r="D137" s="104">
        <v>0</v>
      </c>
      <c r="E137" s="104">
        <v>0</v>
      </c>
      <c r="F137" s="104">
        <f t="shared" si="61"/>
        <v>0</v>
      </c>
      <c r="G137" s="104">
        <v>0</v>
      </c>
      <c r="H137" s="104">
        <v>0</v>
      </c>
      <c r="I137" s="104">
        <v>0</v>
      </c>
      <c r="J137" s="104">
        <f t="shared" si="62"/>
        <v>0</v>
      </c>
      <c r="K137" s="104">
        <f>C137+G137</f>
        <v>0</v>
      </c>
      <c r="L137" s="104">
        <f>D137+H137</f>
        <v>0</v>
      </c>
      <c r="M137" s="104">
        <f>E137+I137</f>
        <v>0</v>
      </c>
      <c r="N137" s="104">
        <f>SUM(K137:M137)</f>
        <v>0</v>
      </c>
    </row>
    <row r="138" spans="1:14" x14ac:dyDescent="0.25">
      <c r="A138" s="132" t="s">
        <v>203</v>
      </c>
      <c r="B138" s="155" t="s">
        <v>275</v>
      </c>
      <c r="C138" s="107">
        <f t="shared" ref="C138:N138" si="65">SUM(C137)</f>
        <v>0</v>
      </c>
      <c r="D138" s="107">
        <f t="shared" si="65"/>
        <v>0</v>
      </c>
      <c r="E138" s="107">
        <f t="shared" si="65"/>
        <v>0</v>
      </c>
      <c r="F138" s="107">
        <f t="shared" si="65"/>
        <v>0</v>
      </c>
      <c r="G138" s="107">
        <f t="shared" si="65"/>
        <v>0</v>
      </c>
      <c r="H138" s="107">
        <f t="shared" si="65"/>
        <v>0</v>
      </c>
      <c r="I138" s="107">
        <f t="shared" si="65"/>
        <v>0</v>
      </c>
      <c r="J138" s="107">
        <f t="shared" si="65"/>
        <v>0</v>
      </c>
      <c r="K138" s="107">
        <f t="shared" si="65"/>
        <v>0</v>
      </c>
      <c r="L138" s="107">
        <f t="shared" si="65"/>
        <v>0</v>
      </c>
      <c r="M138" s="107">
        <f t="shared" si="65"/>
        <v>0</v>
      </c>
      <c r="N138" s="107">
        <f t="shared" si="65"/>
        <v>0</v>
      </c>
    </row>
    <row r="139" spans="1:14" x14ac:dyDescent="0.25">
      <c r="A139" s="132" t="s">
        <v>204</v>
      </c>
      <c r="B139" s="156" t="s">
        <v>276</v>
      </c>
      <c r="C139" s="107">
        <f t="shared" ref="C139:N139" si="66">C118+C136+C138+C120</f>
        <v>14661985</v>
      </c>
      <c r="D139" s="107">
        <f t="shared" si="66"/>
        <v>0</v>
      </c>
      <c r="E139" s="107">
        <f t="shared" si="66"/>
        <v>0</v>
      </c>
      <c r="F139" s="107">
        <f t="shared" si="66"/>
        <v>14661985</v>
      </c>
      <c r="G139" s="107">
        <f t="shared" si="66"/>
        <v>7500893</v>
      </c>
      <c r="H139" s="107">
        <f t="shared" si="66"/>
        <v>0</v>
      </c>
      <c r="I139" s="107">
        <f t="shared" si="66"/>
        <v>0</v>
      </c>
      <c r="J139" s="107">
        <f t="shared" si="66"/>
        <v>7500893</v>
      </c>
      <c r="K139" s="107">
        <f t="shared" si="66"/>
        <v>22162878</v>
      </c>
      <c r="L139" s="107">
        <f t="shared" si="66"/>
        <v>0</v>
      </c>
      <c r="M139" s="107">
        <f t="shared" si="66"/>
        <v>0</v>
      </c>
      <c r="N139" s="107">
        <f t="shared" si="66"/>
        <v>22162878</v>
      </c>
    </row>
    <row r="140" spans="1:14" x14ac:dyDescent="0.25">
      <c r="A140" s="134" t="s">
        <v>205</v>
      </c>
      <c r="B140" s="135" t="s">
        <v>43</v>
      </c>
      <c r="C140" s="104">
        <v>0</v>
      </c>
      <c r="D140" s="104">
        <v>0</v>
      </c>
      <c r="E140" s="104">
        <v>0</v>
      </c>
      <c r="F140" s="104">
        <f>SUM(C140:E140)</f>
        <v>0</v>
      </c>
      <c r="G140" s="104">
        <v>0</v>
      </c>
      <c r="H140" s="104">
        <v>0</v>
      </c>
      <c r="I140" s="104">
        <v>0</v>
      </c>
      <c r="J140" s="104">
        <f>SUM(G140:I140)</f>
        <v>0</v>
      </c>
      <c r="K140" s="104">
        <f t="shared" ref="K140:M141" si="67">C140+G140</f>
        <v>0</v>
      </c>
      <c r="L140" s="104">
        <f t="shared" si="67"/>
        <v>0</v>
      </c>
      <c r="M140" s="104">
        <f t="shared" si="67"/>
        <v>0</v>
      </c>
      <c r="N140" s="104">
        <f>SUM(K140:M140)</f>
        <v>0</v>
      </c>
    </row>
    <row r="141" spans="1:14" ht="31.5" x14ac:dyDescent="0.25">
      <c r="A141" s="134" t="s">
        <v>206</v>
      </c>
      <c r="B141" s="135" t="s">
        <v>44</v>
      </c>
      <c r="C141" s="104">
        <v>0</v>
      </c>
      <c r="D141" s="104">
        <v>0</v>
      </c>
      <c r="E141" s="104">
        <v>0</v>
      </c>
      <c r="F141" s="104">
        <f>SUM(C141:E141)</f>
        <v>0</v>
      </c>
      <c r="G141" s="104">
        <v>0</v>
      </c>
      <c r="H141" s="104">
        <v>0</v>
      </c>
      <c r="I141" s="104">
        <v>0</v>
      </c>
      <c r="J141" s="104">
        <f>SUM(G141:I141)</f>
        <v>0</v>
      </c>
      <c r="K141" s="104">
        <f t="shared" si="67"/>
        <v>0</v>
      </c>
      <c r="L141" s="104">
        <f t="shared" si="67"/>
        <v>0</v>
      </c>
      <c r="M141" s="104">
        <f t="shared" si="67"/>
        <v>0</v>
      </c>
      <c r="N141" s="104">
        <f>SUM(K141:M141)</f>
        <v>0</v>
      </c>
    </row>
    <row r="142" spans="1:14" ht="31.5" x14ac:dyDescent="0.25">
      <c r="A142" s="132" t="s">
        <v>207</v>
      </c>
      <c r="B142" s="157" t="s">
        <v>277</v>
      </c>
      <c r="C142" s="107">
        <f t="shared" ref="C142:N142" si="68">SUM(C140:C141)</f>
        <v>0</v>
      </c>
      <c r="D142" s="107">
        <f t="shared" si="68"/>
        <v>0</v>
      </c>
      <c r="E142" s="107">
        <f t="shared" si="68"/>
        <v>0</v>
      </c>
      <c r="F142" s="107">
        <f t="shared" si="68"/>
        <v>0</v>
      </c>
      <c r="G142" s="107">
        <f t="shared" si="68"/>
        <v>0</v>
      </c>
      <c r="H142" s="107">
        <f t="shared" si="68"/>
        <v>0</v>
      </c>
      <c r="I142" s="107">
        <f t="shared" si="68"/>
        <v>0</v>
      </c>
      <c r="J142" s="107">
        <f t="shared" si="68"/>
        <v>0</v>
      </c>
      <c r="K142" s="107">
        <f t="shared" si="68"/>
        <v>0</v>
      </c>
      <c r="L142" s="107">
        <f t="shared" si="68"/>
        <v>0</v>
      </c>
      <c r="M142" s="107">
        <f t="shared" si="68"/>
        <v>0</v>
      </c>
      <c r="N142" s="107">
        <f t="shared" si="68"/>
        <v>0</v>
      </c>
    </row>
    <row r="143" spans="1:14" x14ac:dyDescent="0.25">
      <c r="A143" s="134" t="s">
        <v>208</v>
      </c>
      <c r="B143" s="158" t="s">
        <v>56</v>
      </c>
      <c r="C143" s="104">
        <v>0</v>
      </c>
      <c r="D143" s="104">
        <v>0</v>
      </c>
      <c r="E143" s="104">
        <v>0</v>
      </c>
      <c r="F143" s="104">
        <f>SUM(C143:E143)</f>
        <v>0</v>
      </c>
      <c r="G143" s="104">
        <v>0</v>
      </c>
      <c r="H143" s="104">
        <v>0</v>
      </c>
      <c r="I143" s="104">
        <v>0</v>
      </c>
      <c r="J143" s="104">
        <f>SUM(G143:I143)</f>
        <v>0</v>
      </c>
      <c r="K143" s="104">
        <f>C143+G143</f>
        <v>0</v>
      </c>
      <c r="L143" s="104">
        <f>D143+H143</f>
        <v>0</v>
      </c>
      <c r="M143" s="104">
        <f>E143+I143</f>
        <v>0</v>
      </c>
      <c r="N143" s="104">
        <f>SUM(K143:M143)</f>
        <v>0</v>
      </c>
    </row>
    <row r="144" spans="1:14" x14ac:dyDescent="0.25">
      <c r="A144" s="132" t="s">
        <v>209</v>
      </c>
      <c r="B144" s="159" t="s">
        <v>278</v>
      </c>
      <c r="C144" s="107">
        <f>SUM(C143)</f>
        <v>0</v>
      </c>
      <c r="D144" s="107">
        <f>SUM(D143)</f>
        <v>0</v>
      </c>
      <c r="E144" s="107">
        <f>SUM(E143)</f>
        <v>0</v>
      </c>
      <c r="F144" s="107">
        <f>SUM(C144:E144)</f>
        <v>0</v>
      </c>
      <c r="G144" s="107">
        <f>SUM(G143)</f>
        <v>0</v>
      </c>
      <c r="H144" s="107">
        <f>SUM(H143)</f>
        <v>0</v>
      </c>
      <c r="I144" s="107">
        <f>SUM(I143)</f>
        <v>0</v>
      </c>
      <c r="J144" s="107">
        <f>SUM(G144:I144)</f>
        <v>0</v>
      </c>
      <c r="K144" s="107">
        <f>SUM(K143)</f>
        <v>0</v>
      </c>
      <c r="L144" s="107">
        <f>SUM(L143)</f>
        <v>0</v>
      </c>
      <c r="M144" s="107">
        <f>SUM(M143)</f>
        <v>0</v>
      </c>
      <c r="N144" s="107">
        <f>SUM(N143)</f>
        <v>0</v>
      </c>
    </row>
    <row r="145" spans="1:14" x14ac:dyDescent="0.25">
      <c r="A145" s="134" t="s">
        <v>210</v>
      </c>
      <c r="B145" s="153" t="s">
        <v>62</v>
      </c>
      <c r="C145" s="104">
        <v>0</v>
      </c>
      <c r="D145" s="104">
        <v>0</v>
      </c>
      <c r="E145" s="104">
        <v>0</v>
      </c>
      <c r="F145" s="104">
        <f>SUM(C145:E145)</f>
        <v>0</v>
      </c>
      <c r="G145" s="104">
        <v>0</v>
      </c>
      <c r="H145" s="104">
        <v>0</v>
      </c>
      <c r="I145" s="104">
        <v>0</v>
      </c>
      <c r="J145" s="104">
        <f>SUM(G145:I145)</f>
        <v>0</v>
      </c>
      <c r="K145" s="104">
        <f>C145+G145</f>
        <v>0</v>
      </c>
      <c r="L145" s="104">
        <f>D145+H145</f>
        <v>0</v>
      </c>
      <c r="M145" s="104">
        <f>E145+I145</f>
        <v>0</v>
      </c>
      <c r="N145" s="104">
        <f>SUM(K145:M145)</f>
        <v>0</v>
      </c>
    </row>
    <row r="146" spans="1:14" x14ac:dyDescent="0.25">
      <c r="A146" s="132" t="s">
        <v>211</v>
      </c>
      <c r="B146" s="155" t="s">
        <v>279</v>
      </c>
      <c r="C146" s="107">
        <f>SUM(C143)</f>
        <v>0</v>
      </c>
      <c r="D146" s="107">
        <f>SUM(D143)</f>
        <v>0</v>
      </c>
      <c r="E146" s="107">
        <f>SUM(E143)</f>
        <v>0</v>
      </c>
      <c r="F146" s="107">
        <f>SUM(C146:E146)</f>
        <v>0</v>
      </c>
      <c r="G146" s="107">
        <f>SUM(G143)</f>
        <v>0</v>
      </c>
      <c r="H146" s="107">
        <f>SUM(H143)</f>
        <v>0</v>
      </c>
      <c r="I146" s="107">
        <f>SUM(I143)</f>
        <v>0</v>
      </c>
      <c r="J146" s="107">
        <f>SUM(G146:I146)</f>
        <v>0</v>
      </c>
      <c r="K146" s="107">
        <f>SUM(K145)</f>
        <v>0</v>
      </c>
      <c r="L146" s="107">
        <f>SUM(L145)</f>
        <v>0</v>
      </c>
      <c r="M146" s="107">
        <f>SUM(M145)</f>
        <v>0</v>
      </c>
      <c r="N146" s="107">
        <f>SUM(N145)</f>
        <v>0</v>
      </c>
    </row>
    <row r="147" spans="1:14" x14ac:dyDescent="0.25">
      <c r="A147" s="132" t="s">
        <v>212</v>
      </c>
      <c r="B147" s="156" t="s">
        <v>280</v>
      </c>
      <c r="C147" s="107">
        <f>C142+C146+C144</f>
        <v>0</v>
      </c>
      <c r="D147" s="107">
        <f>D142+D146+D144</f>
        <v>0</v>
      </c>
      <c r="E147" s="107">
        <f>E142+E146+E144</f>
        <v>0</v>
      </c>
      <c r="F147" s="107">
        <f>SUM(C147:E147)</f>
        <v>0</v>
      </c>
      <c r="G147" s="107">
        <f>G142+G146+G144</f>
        <v>0</v>
      </c>
      <c r="H147" s="107">
        <f>H142+H146+H144</f>
        <v>0</v>
      </c>
      <c r="I147" s="107">
        <f>I142+I146+I144</f>
        <v>0</v>
      </c>
      <c r="J147" s="107">
        <f>SUM(G147:I147)</f>
        <v>0</v>
      </c>
      <c r="K147" s="107">
        <f>K142+K146+K144</f>
        <v>0</v>
      </c>
      <c r="L147" s="107">
        <f>L142+L146+L144</f>
        <v>0</v>
      </c>
      <c r="M147" s="107">
        <f>M142+M146+M144</f>
        <v>0</v>
      </c>
      <c r="N147" s="107">
        <f>N142+N146+N144</f>
        <v>0</v>
      </c>
    </row>
    <row r="148" spans="1:14" x14ac:dyDescent="0.25">
      <c r="A148" s="132" t="s">
        <v>213</v>
      </c>
      <c r="B148" s="156" t="s">
        <v>281</v>
      </c>
      <c r="C148" s="107">
        <f t="shared" ref="C148:N148" si="69">C139+C147+C116</f>
        <v>317825321</v>
      </c>
      <c r="D148" s="107">
        <f t="shared" si="69"/>
        <v>0</v>
      </c>
      <c r="E148" s="107">
        <f t="shared" si="69"/>
        <v>0</v>
      </c>
      <c r="F148" s="107">
        <f t="shared" si="69"/>
        <v>317825321</v>
      </c>
      <c r="G148" s="107">
        <f t="shared" si="69"/>
        <v>8171453</v>
      </c>
      <c r="H148" s="107">
        <f t="shared" si="69"/>
        <v>0</v>
      </c>
      <c r="I148" s="107">
        <f t="shared" si="69"/>
        <v>0</v>
      </c>
      <c r="J148" s="107">
        <f t="shared" si="69"/>
        <v>8171453</v>
      </c>
      <c r="K148" s="107">
        <f t="shared" si="69"/>
        <v>325996774</v>
      </c>
      <c r="L148" s="107">
        <f t="shared" si="69"/>
        <v>0</v>
      </c>
      <c r="M148" s="107">
        <f t="shared" si="69"/>
        <v>0</v>
      </c>
      <c r="N148" s="107">
        <f t="shared" si="69"/>
        <v>325996774</v>
      </c>
    </row>
    <row r="149" spans="1:14" x14ac:dyDescent="0.25">
      <c r="A149" s="138"/>
      <c r="B149" s="156"/>
      <c r="C149" s="107"/>
      <c r="D149" s="138"/>
      <c r="E149" s="138"/>
      <c r="F149" s="138"/>
      <c r="G149" s="107"/>
      <c r="H149" s="138"/>
      <c r="I149" s="138"/>
      <c r="J149" s="138"/>
      <c r="K149" s="107"/>
      <c r="L149" s="138"/>
      <c r="M149" s="138"/>
      <c r="N149" s="138"/>
    </row>
    <row r="150" spans="1:14" x14ac:dyDescent="0.25">
      <c r="A150" s="132" t="s">
        <v>285</v>
      </c>
      <c r="B150" s="137" t="s">
        <v>298</v>
      </c>
      <c r="C150" s="104"/>
      <c r="D150" s="138"/>
      <c r="E150" s="138"/>
      <c r="F150" s="138"/>
      <c r="G150" s="104"/>
      <c r="H150" s="138"/>
      <c r="I150" s="138"/>
      <c r="J150" s="138"/>
      <c r="K150" s="104"/>
      <c r="L150" s="138"/>
      <c r="M150" s="138"/>
      <c r="N150" s="138"/>
    </row>
    <row r="151" spans="1:14" x14ac:dyDescent="0.25">
      <c r="A151" s="132" t="s">
        <v>123</v>
      </c>
      <c r="B151" s="145" t="s">
        <v>22</v>
      </c>
      <c r="C151" s="146">
        <v>199395845</v>
      </c>
      <c r="D151" s="147">
        <v>0</v>
      </c>
      <c r="E151" s="146">
        <v>0</v>
      </c>
      <c r="F151" s="146">
        <f>SUM(C151:E151)</f>
        <v>199395845</v>
      </c>
      <c r="G151" s="146">
        <v>1932700</v>
      </c>
      <c r="H151" s="147">
        <v>0</v>
      </c>
      <c r="I151" s="146">
        <v>0</v>
      </c>
      <c r="J151" s="146">
        <f>SUM(G151:I151)</f>
        <v>1932700</v>
      </c>
      <c r="K151" s="146">
        <f t="shared" ref="K151:M152" si="70">C151+G151</f>
        <v>201328545</v>
      </c>
      <c r="L151" s="146">
        <f t="shared" si="70"/>
        <v>0</v>
      </c>
      <c r="M151" s="146">
        <f t="shared" si="70"/>
        <v>0</v>
      </c>
      <c r="N151" s="146">
        <f>SUM(K151:M151)</f>
        <v>201328545</v>
      </c>
    </row>
    <row r="152" spans="1:14" ht="31.5" x14ac:dyDescent="0.25">
      <c r="A152" s="134" t="s">
        <v>124</v>
      </c>
      <c r="B152" s="135" t="s">
        <v>66</v>
      </c>
      <c r="C152" s="104">
        <v>110011660</v>
      </c>
      <c r="D152" s="104">
        <v>0</v>
      </c>
      <c r="E152" s="104">
        <v>0</v>
      </c>
      <c r="F152" s="104">
        <f>SUM(C152:E152)</f>
        <v>110011660</v>
      </c>
      <c r="G152" s="104">
        <v>0</v>
      </c>
      <c r="H152" s="104">
        <v>0</v>
      </c>
      <c r="I152" s="104">
        <v>0</v>
      </c>
      <c r="J152" s="104">
        <f>SUM(G152:I152)</f>
        <v>0</v>
      </c>
      <c r="K152" s="104">
        <f t="shared" si="70"/>
        <v>110011660</v>
      </c>
      <c r="L152" s="104">
        <f t="shared" si="70"/>
        <v>0</v>
      </c>
      <c r="M152" s="104">
        <f t="shared" si="70"/>
        <v>0</v>
      </c>
      <c r="N152" s="104">
        <f>SUM(K152:M152)</f>
        <v>110011660</v>
      </c>
    </row>
    <row r="153" spans="1:14" ht="31.5" x14ac:dyDescent="0.25">
      <c r="A153" s="132" t="s">
        <v>125</v>
      </c>
      <c r="B153" s="148" t="s">
        <v>272</v>
      </c>
      <c r="C153" s="107">
        <f t="shared" ref="C153:N153" si="71">SUM(C152)</f>
        <v>110011660</v>
      </c>
      <c r="D153" s="107">
        <f t="shared" si="71"/>
        <v>0</v>
      </c>
      <c r="E153" s="107">
        <f t="shared" si="71"/>
        <v>0</v>
      </c>
      <c r="F153" s="107">
        <f t="shared" si="71"/>
        <v>110011660</v>
      </c>
      <c r="G153" s="107">
        <f t="shared" si="71"/>
        <v>0</v>
      </c>
      <c r="H153" s="107">
        <f t="shared" si="71"/>
        <v>0</v>
      </c>
      <c r="I153" s="107">
        <f t="shared" si="71"/>
        <v>0</v>
      </c>
      <c r="J153" s="107">
        <f t="shared" si="71"/>
        <v>0</v>
      </c>
      <c r="K153" s="107">
        <f t="shared" si="71"/>
        <v>110011660</v>
      </c>
      <c r="L153" s="107">
        <f t="shared" si="71"/>
        <v>0</v>
      </c>
      <c r="M153" s="107">
        <f t="shared" si="71"/>
        <v>0</v>
      </c>
      <c r="N153" s="107">
        <f t="shared" si="71"/>
        <v>110011660</v>
      </c>
    </row>
    <row r="154" spans="1:14" x14ac:dyDescent="0.25">
      <c r="A154" s="134" t="s">
        <v>126</v>
      </c>
      <c r="B154" s="149" t="s">
        <v>68</v>
      </c>
      <c r="C154" s="104">
        <v>0</v>
      </c>
      <c r="D154" s="104">
        <v>0</v>
      </c>
      <c r="E154" s="104">
        <v>0</v>
      </c>
      <c r="F154" s="104">
        <f>SUM(C154:E154)</f>
        <v>0</v>
      </c>
      <c r="G154" s="104">
        <v>0</v>
      </c>
      <c r="H154" s="104">
        <v>0</v>
      </c>
      <c r="I154" s="104">
        <v>0</v>
      </c>
      <c r="J154" s="104">
        <f>SUM(G154:I154)</f>
        <v>0</v>
      </c>
      <c r="K154" s="104">
        <f>C154+G154</f>
        <v>0</v>
      </c>
      <c r="L154" s="104">
        <f>D154+H154</f>
        <v>0</v>
      </c>
      <c r="M154" s="104">
        <f>E154+I154</f>
        <v>0</v>
      </c>
      <c r="N154" s="104">
        <f>SUM(K154:M154)</f>
        <v>0</v>
      </c>
    </row>
    <row r="155" spans="1:14" x14ac:dyDescent="0.25">
      <c r="A155" s="132" t="s">
        <v>127</v>
      </c>
      <c r="B155" s="150" t="s">
        <v>273</v>
      </c>
      <c r="C155" s="107">
        <f t="shared" ref="C155:N155" si="72">SUM(C154)</f>
        <v>0</v>
      </c>
      <c r="D155" s="107">
        <f t="shared" si="72"/>
        <v>0</v>
      </c>
      <c r="E155" s="107">
        <f t="shared" si="72"/>
        <v>0</v>
      </c>
      <c r="F155" s="107">
        <f t="shared" si="72"/>
        <v>0</v>
      </c>
      <c r="G155" s="107">
        <f t="shared" si="72"/>
        <v>0</v>
      </c>
      <c r="H155" s="107">
        <f t="shared" si="72"/>
        <v>0</v>
      </c>
      <c r="I155" s="107">
        <f t="shared" si="72"/>
        <v>0</v>
      </c>
      <c r="J155" s="107">
        <f t="shared" si="72"/>
        <v>0</v>
      </c>
      <c r="K155" s="107">
        <f t="shared" si="72"/>
        <v>0</v>
      </c>
      <c r="L155" s="107">
        <f t="shared" si="72"/>
        <v>0</v>
      </c>
      <c r="M155" s="107">
        <f t="shared" si="72"/>
        <v>0</v>
      </c>
      <c r="N155" s="107">
        <f t="shared" si="72"/>
        <v>0</v>
      </c>
    </row>
    <row r="156" spans="1:14" x14ac:dyDescent="0.25">
      <c r="A156" s="134" t="s">
        <v>128</v>
      </c>
      <c r="B156" s="135" t="s">
        <v>145</v>
      </c>
      <c r="C156" s="104">
        <v>0</v>
      </c>
      <c r="D156" s="104">
        <v>0</v>
      </c>
      <c r="E156" s="104">
        <v>0</v>
      </c>
      <c r="F156" s="104">
        <f>SUM(C156:E156)</f>
        <v>0</v>
      </c>
      <c r="G156" s="104">
        <v>0</v>
      </c>
      <c r="H156" s="104">
        <v>0</v>
      </c>
      <c r="I156" s="104">
        <v>0</v>
      </c>
      <c r="J156" s="104">
        <f>SUM(G156:I156)</f>
        <v>0</v>
      </c>
      <c r="K156" s="104">
        <f t="shared" ref="K156:K162" si="73">C156+G156</f>
        <v>0</v>
      </c>
      <c r="L156" s="104">
        <f t="shared" ref="L156:L164" si="74">D156+H156</f>
        <v>0</v>
      </c>
      <c r="M156" s="104">
        <f t="shared" ref="M156:M164" si="75">E156+I156</f>
        <v>0</v>
      </c>
      <c r="N156" s="104">
        <f t="shared" ref="N156:N162" si="76">SUM(K156:M156)</f>
        <v>0</v>
      </c>
    </row>
    <row r="157" spans="1:14" x14ac:dyDescent="0.25">
      <c r="A157" s="134" t="s">
        <v>129</v>
      </c>
      <c r="B157" s="135" t="s">
        <v>45</v>
      </c>
      <c r="C157" s="104">
        <v>0</v>
      </c>
      <c r="D157" s="104">
        <v>0</v>
      </c>
      <c r="E157" s="104">
        <v>0</v>
      </c>
      <c r="F157" s="104">
        <f t="shared" ref="F157:F172" si="77">SUM(C157:E157)</f>
        <v>0</v>
      </c>
      <c r="G157" s="104">
        <v>0</v>
      </c>
      <c r="H157" s="104">
        <v>0</v>
      </c>
      <c r="I157" s="104">
        <v>0</v>
      </c>
      <c r="J157" s="104">
        <f t="shared" ref="J157:J172" si="78">SUM(G157:I157)</f>
        <v>0</v>
      </c>
      <c r="K157" s="104">
        <f t="shared" si="73"/>
        <v>0</v>
      </c>
      <c r="L157" s="104">
        <f t="shared" si="74"/>
        <v>0</v>
      </c>
      <c r="M157" s="104">
        <f t="shared" si="75"/>
        <v>0</v>
      </c>
      <c r="N157" s="104">
        <f t="shared" si="76"/>
        <v>0</v>
      </c>
    </row>
    <row r="158" spans="1:14" x14ac:dyDescent="0.25">
      <c r="A158" s="134" t="s">
        <v>130</v>
      </c>
      <c r="B158" s="135" t="s">
        <v>146</v>
      </c>
      <c r="C158" s="104">
        <v>0</v>
      </c>
      <c r="D158" s="104">
        <v>0</v>
      </c>
      <c r="E158" s="104">
        <v>0</v>
      </c>
      <c r="F158" s="104">
        <f t="shared" si="77"/>
        <v>0</v>
      </c>
      <c r="G158" s="104">
        <v>0</v>
      </c>
      <c r="H158" s="104">
        <v>0</v>
      </c>
      <c r="I158" s="104">
        <v>0</v>
      </c>
      <c r="J158" s="104">
        <f t="shared" si="78"/>
        <v>0</v>
      </c>
      <c r="K158" s="104">
        <f t="shared" si="73"/>
        <v>0</v>
      </c>
      <c r="L158" s="104">
        <f t="shared" si="74"/>
        <v>0</v>
      </c>
      <c r="M158" s="104">
        <f t="shared" si="75"/>
        <v>0</v>
      </c>
      <c r="N158" s="104">
        <f t="shared" si="76"/>
        <v>0</v>
      </c>
    </row>
    <row r="159" spans="1:14" x14ac:dyDescent="0.25">
      <c r="A159" s="134" t="s">
        <v>131</v>
      </c>
      <c r="B159" s="135" t="s">
        <v>46</v>
      </c>
      <c r="C159" s="104">
        <v>0</v>
      </c>
      <c r="D159" s="104">
        <v>0</v>
      </c>
      <c r="E159" s="104">
        <v>0</v>
      </c>
      <c r="F159" s="104">
        <f t="shared" si="77"/>
        <v>0</v>
      </c>
      <c r="G159" s="104">
        <v>0</v>
      </c>
      <c r="H159" s="104">
        <v>0</v>
      </c>
      <c r="I159" s="104">
        <v>0</v>
      </c>
      <c r="J159" s="104">
        <f t="shared" si="78"/>
        <v>0</v>
      </c>
      <c r="K159" s="104">
        <f t="shared" si="73"/>
        <v>0</v>
      </c>
      <c r="L159" s="104">
        <f t="shared" si="74"/>
        <v>0</v>
      </c>
      <c r="M159" s="104">
        <f t="shared" si="75"/>
        <v>0</v>
      </c>
      <c r="N159" s="104">
        <f t="shared" si="76"/>
        <v>0</v>
      </c>
    </row>
    <row r="160" spans="1:14" x14ac:dyDescent="0.25">
      <c r="A160" s="134" t="s">
        <v>132</v>
      </c>
      <c r="B160" s="135" t="s">
        <v>47</v>
      </c>
      <c r="C160" s="104">
        <v>4243500</v>
      </c>
      <c r="D160" s="104">
        <v>0</v>
      </c>
      <c r="E160" s="104">
        <v>0</v>
      </c>
      <c r="F160" s="104">
        <f t="shared" si="77"/>
        <v>4243500</v>
      </c>
      <c r="G160" s="104">
        <v>0</v>
      </c>
      <c r="H160" s="104">
        <v>0</v>
      </c>
      <c r="I160" s="104">
        <v>0</v>
      </c>
      <c r="J160" s="104">
        <f t="shared" si="78"/>
        <v>0</v>
      </c>
      <c r="K160" s="104">
        <f t="shared" si="73"/>
        <v>4243500</v>
      </c>
      <c r="L160" s="104">
        <f t="shared" si="74"/>
        <v>0</v>
      </c>
      <c r="M160" s="104">
        <f t="shared" si="75"/>
        <v>0</v>
      </c>
      <c r="N160" s="104">
        <f t="shared" si="76"/>
        <v>4243500</v>
      </c>
    </row>
    <row r="161" spans="1:14" x14ac:dyDescent="0.25">
      <c r="A161" s="134" t="s">
        <v>133</v>
      </c>
      <c r="B161" s="135" t="s">
        <v>48</v>
      </c>
      <c r="C161" s="104">
        <v>1145745</v>
      </c>
      <c r="D161" s="104">
        <v>0</v>
      </c>
      <c r="E161" s="104">
        <v>0</v>
      </c>
      <c r="F161" s="104">
        <f t="shared" si="77"/>
        <v>1145745</v>
      </c>
      <c r="G161" s="104">
        <v>0</v>
      </c>
      <c r="H161" s="104">
        <v>0</v>
      </c>
      <c r="I161" s="104">
        <v>0</v>
      </c>
      <c r="J161" s="104">
        <f t="shared" si="78"/>
        <v>0</v>
      </c>
      <c r="K161" s="104">
        <f t="shared" si="73"/>
        <v>1145745</v>
      </c>
      <c r="L161" s="104">
        <f t="shared" si="74"/>
        <v>0</v>
      </c>
      <c r="M161" s="104">
        <f t="shared" si="75"/>
        <v>0</v>
      </c>
      <c r="N161" s="104">
        <f t="shared" si="76"/>
        <v>1145745</v>
      </c>
    </row>
    <row r="162" spans="1:14" x14ac:dyDescent="0.25">
      <c r="A162" s="134" t="s">
        <v>192</v>
      </c>
      <c r="B162" s="135" t="s">
        <v>49</v>
      </c>
      <c r="C162" s="104">
        <v>4639112</v>
      </c>
      <c r="D162" s="104">
        <v>0</v>
      </c>
      <c r="E162" s="104">
        <v>0</v>
      </c>
      <c r="F162" s="104">
        <f t="shared" si="77"/>
        <v>4639112</v>
      </c>
      <c r="G162" s="104">
        <v>0</v>
      </c>
      <c r="H162" s="104">
        <v>0</v>
      </c>
      <c r="I162" s="104">
        <v>0</v>
      </c>
      <c r="J162" s="104">
        <f t="shared" si="78"/>
        <v>0</v>
      </c>
      <c r="K162" s="104">
        <f t="shared" si="73"/>
        <v>4639112</v>
      </c>
      <c r="L162" s="104">
        <f t="shared" si="74"/>
        <v>0</v>
      </c>
      <c r="M162" s="104">
        <f t="shared" si="75"/>
        <v>0</v>
      </c>
      <c r="N162" s="104">
        <f t="shared" si="76"/>
        <v>4639112</v>
      </c>
    </row>
    <row r="163" spans="1:14" x14ac:dyDescent="0.25">
      <c r="A163" s="134" t="s">
        <v>193</v>
      </c>
      <c r="B163" s="151" t="s">
        <v>147</v>
      </c>
      <c r="C163" s="152">
        <v>0</v>
      </c>
      <c r="D163" s="152">
        <v>0</v>
      </c>
      <c r="E163" s="152">
        <v>0</v>
      </c>
      <c r="F163" s="152">
        <f t="shared" si="77"/>
        <v>0</v>
      </c>
      <c r="G163" s="152">
        <v>0</v>
      </c>
      <c r="H163" s="152">
        <v>0</v>
      </c>
      <c r="I163" s="152">
        <v>0</v>
      </c>
      <c r="J163" s="152">
        <f t="shared" si="78"/>
        <v>0</v>
      </c>
      <c r="K163" s="152">
        <f>C163+G163</f>
        <v>0</v>
      </c>
      <c r="L163" s="152">
        <f t="shared" si="74"/>
        <v>0</v>
      </c>
      <c r="M163" s="152">
        <f t="shared" si="75"/>
        <v>0</v>
      </c>
      <c r="N163" s="152">
        <f>SUM(K163:M163)</f>
        <v>0</v>
      </c>
    </row>
    <row r="164" spans="1:14" x14ac:dyDescent="0.25">
      <c r="A164" s="134" t="s">
        <v>194</v>
      </c>
      <c r="B164" s="151" t="s">
        <v>148</v>
      </c>
      <c r="C164" s="152">
        <v>0</v>
      </c>
      <c r="D164" s="152">
        <v>0</v>
      </c>
      <c r="E164" s="152">
        <v>0</v>
      </c>
      <c r="F164" s="152">
        <f t="shared" si="77"/>
        <v>0</v>
      </c>
      <c r="G164" s="152">
        <v>0</v>
      </c>
      <c r="H164" s="152">
        <v>0</v>
      </c>
      <c r="I164" s="152">
        <v>0</v>
      </c>
      <c r="J164" s="152">
        <f t="shared" si="78"/>
        <v>0</v>
      </c>
      <c r="K164" s="152">
        <f>C164+G164</f>
        <v>0</v>
      </c>
      <c r="L164" s="152">
        <f t="shared" si="74"/>
        <v>0</v>
      </c>
      <c r="M164" s="152">
        <f t="shared" si="75"/>
        <v>0</v>
      </c>
      <c r="N164" s="152">
        <f>SUM(K164:M164)</f>
        <v>0</v>
      </c>
    </row>
    <row r="165" spans="1:14" x14ac:dyDescent="0.25">
      <c r="A165" s="134" t="s">
        <v>195</v>
      </c>
      <c r="B165" s="135" t="s">
        <v>290</v>
      </c>
      <c r="C165" s="104">
        <f>SUM(C163:C164)</f>
        <v>0</v>
      </c>
      <c r="D165" s="104">
        <f>SUM(D163:D164)</f>
        <v>0</v>
      </c>
      <c r="E165" s="104">
        <f>SUM(E163:E164)</f>
        <v>0</v>
      </c>
      <c r="F165" s="104">
        <f t="shared" si="77"/>
        <v>0</v>
      </c>
      <c r="G165" s="104">
        <f>SUM(G163:G164)</f>
        <v>0</v>
      </c>
      <c r="H165" s="104">
        <f>SUM(H163:H164)</f>
        <v>0</v>
      </c>
      <c r="I165" s="104">
        <f>SUM(I163:I164)</f>
        <v>0</v>
      </c>
      <c r="J165" s="104">
        <f t="shared" si="78"/>
        <v>0</v>
      </c>
      <c r="K165" s="104">
        <f>SUM(K163:K164)</f>
        <v>0</v>
      </c>
      <c r="L165" s="104">
        <f>SUM(L163:L164)</f>
        <v>0</v>
      </c>
      <c r="M165" s="104">
        <f>SUM(M163:M164)</f>
        <v>0</v>
      </c>
      <c r="N165" s="104">
        <f>SUM(N163:N164)</f>
        <v>0</v>
      </c>
    </row>
    <row r="166" spans="1:14" x14ac:dyDescent="0.25">
      <c r="A166" s="134" t="s">
        <v>196</v>
      </c>
      <c r="B166" s="151" t="s">
        <v>150</v>
      </c>
      <c r="C166" s="152">
        <v>0</v>
      </c>
      <c r="D166" s="152">
        <v>0</v>
      </c>
      <c r="E166" s="152">
        <v>0</v>
      </c>
      <c r="F166" s="152">
        <f t="shared" si="77"/>
        <v>0</v>
      </c>
      <c r="G166" s="152">
        <v>0</v>
      </c>
      <c r="H166" s="152">
        <v>0</v>
      </c>
      <c r="I166" s="152">
        <v>0</v>
      </c>
      <c r="J166" s="152">
        <f t="shared" si="78"/>
        <v>0</v>
      </c>
      <c r="K166" s="152">
        <f t="shared" ref="K166:M167" si="79">C166+G166</f>
        <v>0</v>
      </c>
      <c r="L166" s="152">
        <f t="shared" si="79"/>
        <v>0</v>
      </c>
      <c r="M166" s="152">
        <f t="shared" si="79"/>
        <v>0</v>
      </c>
      <c r="N166" s="152">
        <f>SUM(K166:M166)</f>
        <v>0</v>
      </c>
    </row>
    <row r="167" spans="1:14" x14ac:dyDescent="0.25">
      <c r="A167" s="134" t="s">
        <v>197</v>
      </c>
      <c r="B167" s="151" t="s">
        <v>151</v>
      </c>
      <c r="C167" s="152">
        <v>0</v>
      </c>
      <c r="D167" s="152">
        <v>0</v>
      </c>
      <c r="E167" s="152">
        <v>0</v>
      </c>
      <c r="F167" s="152">
        <f t="shared" si="77"/>
        <v>0</v>
      </c>
      <c r="G167" s="152">
        <v>0</v>
      </c>
      <c r="H167" s="152">
        <v>0</v>
      </c>
      <c r="I167" s="152">
        <v>0</v>
      </c>
      <c r="J167" s="152">
        <f t="shared" si="78"/>
        <v>0</v>
      </c>
      <c r="K167" s="152">
        <f t="shared" si="79"/>
        <v>0</v>
      </c>
      <c r="L167" s="152">
        <f t="shared" si="79"/>
        <v>0</v>
      </c>
      <c r="M167" s="152">
        <f t="shared" si="79"/>
        <v>0</v>
      </c>
      <c r="N167" s="152">
        <f>SUM(K167:M167)</f>
        <v>0</v>
      </c>
    </row>
    <row r="168" spans="1:14" x14ac:dyDescent="0.25">
      <c r="A168" s="134" t="s">
        <v>198</v>
      </c>
      <c r="B168" s="135" t="s">
        <v>291</v>
      </c>
      <c r="C168" s="104">
        <f>SUM(C166:C167)</f>
        <v>0</v>
      </c>
      <c r="D168" s="104">
        <f>SUM(D166:D167)</f>
        <v>0</v>
      </c>
      <c r="E168" s="104">
        <f>SUM(E166:E167)</f>
        <v>0</v>
      </c>
      <c r="F168" s="104">
        <f t="shared" si="77"/>
        <v>0</v>
      </c>
      <c r="G168" s="104">
        <f>SUM(G166:G167)</f>
        <v>0</v>
      </c>
      <c r="H168" s="104">
        <f>SUM(H166:H167)</f>
        <v>0</v>
      </c>
      <c r="I168" s="104">
        <f>SUM(I166:I167)</f>
        <v>0</v>
      </c>
      <c r="J168" s="104">
        <f t="shared" si="78"/>
        <v>0</v>
      </c>
      <c r="K168" s="104">
        <f>SUM(K166:K167)</f>
        <v>0</v>
      </c>
      <c r="L168" s="104">
        <f>SUM(L166:L167)</f>
        <v>0</v>
      </c>
      <c r="M168" s="104">
        <f>SUM(M166:M167)</f>
        <v>0</v>
      </c>
      <c r="N168" s="104">
        <f>SUM(N166:N167)</f>
        <v>0</v>
      </c>
    </row>
    <row r="169" spans="1:14" x14ac:dyDescent="0.25">
      <c r="A169" s="134" t="s">
        <v>199</v>
      </c>
      <c r="B169" s="135" t="s">
        <v>153</v>
      </c>
      <c r="C169" s="104">
        <v>0</v>
      </c>
      <c r="D169" s="104">
        <v>0</v>
      </c>
      <c r="E169" s="104">
        <v>0</v>
      </c>
      <c r="F169" s="104">
        <f t="shared" si="77"/>
        <v>0</v>
      </c>
      <c r="G169" s="104">
        <v>0</v>
      </c>
      <c r="H169" s="104">
        <v>0</v>
      </c>
      <c r="I169" s="104">
        <v>0</v>
      </c>
      <c r="J169" s="104">
        <f t="shared" si="78"/>
        <v>0</v>
      </c>
      <c r="K169" s="104">
        <f t="shared" ref="K169:M170" si="80">C169+G169</f>
        <v>0</v>
      </c>
      <c r="L169" s="104">
        <f t="shared" si="80"/>
        <v>0</v>
      </c>
      <c r="M169" s="104">
        <f t="shared" si="80"/>
        <v>0</v>
      </c>
      <c r="N169" s="104">
        <f>SUM(K169:M169)</f>
        <v>0</v>
      </c>
    </row>
    <row r="170" spans="1:14" x14ac:dyDescent="0.25">
      <c r="A170" s="134" t="s">
        <v>200</v>
      </c>
      <c r="B170" s="153" t="s">
        <v>50</v>
      </c>
      <c r="C170" s="104">
        <v>0</v>
      </c>
      <c r="D170" s="104">
        <v>0</v>
      </c>
      <c r="E170" s="104">
        <v>0</v>
      </c>
      <c r="F170" s="104">
        <f t="shared" si="77"/>
        <v>0</v>
      </c>
      <c r="G170" s="104">
        <v>0</v>
      </c>
      <c r="H170" s="104">
        <v>0</v>
      </c>
      <c r="I170" s="104">
        <v>0</v>
      </c>
      <c r="J170" s="104">
        <f t="shared" si="78"/>
        <v>0</v>
      </c>
      <c r="K170" s="104">
        <f t="shared" si="80"/>
        <v>0</v>
      </c>
      <c r="L170" s="104">
        <f t="shared" si="80"/>
        <v>0</v>
      </c>
      <c r="M170" s="104">
        <f t="shared" si="80"/>
        <v>0</v>
      </c>
      <c r="N170" s="104">
        <f>SUM(K170:M170)</f>
        <v>0</v>
      </c>
    </row>
    <row r="171" spans="1:14" x14ac:dyDescent="0.25">
      <c r="A171" s="132" t="s">
        <v>201</v>
      </c>
      <c r="B171" s="154" t="s">
        <v>274</v>
      </c>
      <c r="C171" s="107">
        <f>C156+C157+C158+C159+C160+C161+C162+C165+C168+C169+C170</f>
        <v>10028357</v>
      </c>
      <c r="D171" s="107">
        <f>D156+D157+D158+D159+D160+D161+D162+D165+D168+D169+D170</f>
        <v>0</v>
      </c>
      <c r="E171" s="107">
        <f>E156+E157+E158+E159+E160+E161+E162+E165+E168+E169+E170</f>
        <v>0</v>
      </c>
      <c r="F171" s="107">
        <f t="shared" si="77"/>
        <v>10028357</v>
      </c>
      <c r="G171" s="107">
        <f>G156+G157+G158+G159+G160+G161+G162+G165+G168+G169+G170</f>
        <v>0</v>
      </c>
      <c r="H171" s="107">
        <f>H156+H157+H158+H159+H160+H161+H162+H165+H168+H169+H170</f>
        <v>0</v>
      </c>
      <c r="I171" s="107">
        <f>I156+I157+I158+I159+I160+I161+I162+I165+I168+I169+I170</f>
        <v>0</v>
      </c>
      <c r="J171" s="107">
        <f t="shared" si="78"/>
        <v>0</v>
      </c>
      <c r="K171" s="107">
        <f>K156+K157+K158+K159+K160+K161+K162+K165+K168+K169+K170</f>
        <v>10028357</v>
      </c>
      <c r="L171" s="107">
        <f>L156+L157+L158+L159+L160+L161+L162+L165+L168+L169+L170</f>
        <v>0</v>
      </c>
      <c r="M171" s="107">
        <f>M156+M157+M158+M159+M160+M161+M162+M165+M168+M169+M170</f>
        <v>0</v>
      </c>
      <c r="N171" s="107">
        <f>N156+N157+N158+N159+N160+N161+N162+N165+N168+N169+N170</f>
        <v>10028357</v>
      </c>
    </row>
    <row r="172" spans="1:14" x14ac:dyDescent="0.25">
      <c r="A172" s="134" t="s">
        <v>202</v>
      </c>
      <c r="B172" s="153" t="s">
        <v>59</v>
      </c>
      <c r="C172" s="104">
        <v>0</v>
      </c>
      <c r="D172" s="104">
        <v>0</v>
      </c>
      <c r="E172" s="104">
        <v>0</v>
      </c>
      <c r="F172" s="104">
        <f t="shared" si="77"/>
        <v>0</v>
      </c>
      <c r="G172" s="104">
        <v>0</v>
      </c>
      <c r="H172" s="104">
        <v>0</v>
      </c>
      <c r="I172" s="104">
        <v>0</v>
      </c>
      <c r="J172" s="104">
        <f t="shared" si="78"/>
        <v>0</v>
      </c>
      <c r="K172" s="104">
        <f>C172+G172</f>
        <v>0</v>
      </c>
      <c r="L172" s="104">
        <f>D172+H172</f>
        <v>0</v>
      </c>
      <c r="M172" s="104">
        <f>E172+I172</f>
        <v>0</v>
      </c>
      <c r="N172" s="104">
        <f>SUM(K172:M172)</f>
        <v>0</v>
      </c>
    </row>
    <row r="173" spans="1:14" x14ac:dyDescent="0.25">
      <c r="A173" s="132" t="s">
        <v>203</v>
      </c>
      <c r="B173" s="155" t="s">
        <v>275</v>
      </c>
      <c r="C173" s="107">
        <f t="shared" ref="C173:N173" si="81">SUM(C172)</f>
        <v>0</v>
      </c>
      <c r="D173" s="107">
        <f t="shared" si="81"/>
        <v>0</v>
      </c>
      <c r="E173" s="107">
        <f t="shared" si="81"/>
        <v>0</v>
      </c>
      <c r="F173" s="107">
        <f t="shared" si="81"/>
        <v>0</v>
      </c>
      <c r="G173" s="107">
        <f t="shared" si="81"/>
        <v>0</v>
      </c>
      <c r="H173" s="107">
        <f t="shared" si="81"/>
        <v>0</v>
      </c>
      <c r="I173" s="107">
        <f t="shared" si="81"/>
        <v>0</v>
      </c>
      <c r="J173" s="107">
        <f t="shared" si="81"/>
        <v>0</v>
      </c>
      <c r="K173" s="107">
        <f t="shared" si="81"/>
        <v>0</v>
      </c>
      <c r="L173" s="107">
        <f t="shared" si="81"/>
        <v>0</v>
      </c>
      <c r="M173" s="107">
        <f t="shared" si="81"/>
        <v>0</v>
      </c>
      <c r="N173" s="107">
        <f t="shared" si="81"/>
        <v>0</v>
      </c>
    </row>
    <row r="174" spans="1:14" x14ac:dyDescent="0.25">
      <c r="A174" s="132" t="s">
        <v>204</v>
      </c>
      <c r="B174" s="156" t="s">
        <v>276</v>
      </c>
      <c r="C174" s="107">
        <f t="shared" ref="C174:N174" si="82">C153+C171+C173+C155</f>
        <v>120040017</v>
      </c>
      <c r="D174" s="107">
        <f t="shared" si="82"/>
        <v>0</v>
      </c>
      <c r="E174" s="107">
        <f t="shared" si="82"/>
        <v>0</v>
      </c>
      <c r="F174" s="107">
        <f t="shared" si="82"/>
        <v>120040017</v>
      </c>
      <c r="G174" s="107">
        <f t="shared" si="82"/>
        <v>0</v>
      </c>
      <c r="H174" s="107">
        <f t="shared" si="82"/>
        <v>0</v>
      </c>
      <c r="I174" s="107">
        <f t="shared" si="82"/>
        <v>0</v>
      </c>
      <c r="J174" s="107">
        <f t="shared" si="82"/>
        <v>0</v>
      </c>
      <c r="K174" s="107">
        <f t="shared" si="82"/>
        <v>120040017</v>
      </c>
      <c r="L174" s="107">
        <f t="shared" si="82"/>
        <v>0</v>
      </c>
      <c r="M174" s="107">
        <f t="shared" si="82"/>
        <v>0</v>
      </c>
      <c r="N174" s="107">
        <f t="shared" si="82"/>
        <v>120040017</v>
      </c>
    </row>
    <row r="175" spans="1:14" x14ac:dyDescent="0.25">
      <c r="A175" s="134" t="s">
        <v>205</v>
      </c>
      <c r="B175" s="135" t="s">
        <v>43</v>
      </c>
      <c r="C175" s="104">
        <v>0</v>
      </c>
      <c r="D175" s="104">
        <v>0</v>
      </c>
      <c r="E175" s="104">
        <v>0</v>
      </c>
      <c r="F175" s="104">
        <f>SUM(C175:E175)</f>
        <v>0</v>
      </c>
      <c r="G175" s="104">
        <v>0</v>
      </c>
      <c r="H175" s="104">
        <v>0</v>
      </c>
      <c r="I175" s="104">
        <v>0</v>
      </c>
      <c r="J175" s="104">
        <f>SUM(G175:I175)</f>
        <v>0</v>
      </c>
      <c r="K175" s="104">
        <f t="shared" ref="K175:M176" si="83">C175+G175</f>
        <v>0</v>
      </c>
      <c r="L175" s="104">
        <f t="shared" si="83"/>
        <v>0</v>
      </c>
      <c r="M175" s="104">
        <f t="shared" si="83"/>
        <v>0</v>
      </c>
      <c r="N175" s="104">
        <f>SUM(K175:M175)</f>
        <v>0</v>
      </c>
    </row>
    <row r="176" spans="1:14" ht="31.5" x14ac:dyDescent="0.25">
      <c r="A176" s="134" t="s">
        <v>206</v>
      </c>
      <c r="B176" s="135" t="s">
        <v>44</v>
      </c>
      <c r="C176" s="104">
        <v>0</v>
      </c>
      <c r="D176" s="104">
        <v>0</v>
      </c>
      <c r="E176" s="104">
        <v>0</v>
      </c>
      <c r="F176" s="104">
        <f>SUM(C176:E176)</f>
        <v>0</v>
      </c>
      <c r="G176" s="104">
        <v>0</v>
      </c>
      <c r="H176" s="104">
        <v>0</v>
      </c>
      <c r="I176" s="104">
        <v>0</v>
      </c>
      <c r="J176" s="104">
        <f>SUM(G176:I176)</f>
        <v>0</v>
      </c>
      <c r="K176" s="104">
        <f t="shared" si="83"/>
        <v>0</v>
      </c>
      <c r="L176" s="104">
        <f t="shared" si="83"/>
        <v>0</v>
      </c>
      <c r="M176" s="104">
        <f t="shared" si="83"/>
        <v>0</v>
      </c>
      <c r="N176" s="104">
        <f>SUM(K176:M176)</f>
        <v>0</v>
      </c>
    </row>
    <row r="177" spans="1:14" ht="31.5" x14ac:dyDescent="0.25">
      <c r="A177" s="132" t="s">
        <v>207</v>
      </c>
      <c r="B177" s="157" t="s">
        <v>277</v>
      </c>
      <c r="C177" s="107">
        <f t="shared" ref="C177:N177" si="84">SUM(C175:C176)</f>
        <v>0</v>
      </c>
      <c r="D177" s="107">
        <f t="shared" si="84"/>
        <v>0</v>
      </c>
      <c r="E177" s="107">
        <f t="shared" si="84"/>
        <v>0</v>
      </c>
      <c r="F177" s="107">
        <f t="shared" si="84"/>
        <v>0</v>
      </c>
      <c r="G177" s="107">
        <f t="shared" si="84"/>
        <v>0</v>
      </c>
      <c r="H177" s="107">
        <f t="shared" si="84"/>
        <v>0</v>
      </c>
      <c r="I177" s="107">
        <f t="shared" si="84"/>
        <v>0</v>
      </c>
      <c r="J177" s="107">
        <f t="shared" si="84"/>
        <v>0</v>
      </c>
      <c r="K177" s="107">
        <f t="shared" si="84"/>
        <v>0</v>
      </c>
      <c r="L177" s="107">
        <f t="shared" si="84"/>
        <v>0</v>
      </c>
      <c r="M177" s="107">
        <f t="shared" si="84"/>
        <v>0</v>
      </c>
      <c r="N177" s="107">
        <f t="shared" si="84"/>
        <v>0</v>
      </c>
    </row>
    <row r="178" spans="1:14" x14ac:dyDescent="0.25">
      <c r="A178" s="134" t="s">
        <v>208</v>
      </c>
      <c r="B178" s="158" t="s">
        <v>56</v>
      </c>
      <c r="C178" s="104">
        <v>0</v>
      </c>
      <c r="D178" s="104">
        <v>0</v>
      </c>
      <c r="E178" s="104">
        <v>0</v>
      </c>
      <c r="F178" s="104">
        <f>SUM(C178:E178)</f>
        <v>0</v>
      </c>
      <c r="G178" s="104">
        <v>0</v>
      </c>
      <c r="H178" s="104">
        <v>0</v>
      </c>
      <c r="I178" s="104">
        <v>0</v>
      </c>
      <c r="J178" s="104">
        <f>SUM(G178:I178)</f>
        <v>0</v>
      </c>
      <c r="K178" s="104">
        <f>C178+G178</f>
        <v>0</v>
      </c>
      <c r="L178" s="104">
        <f>D178+H178</f>
        <v>0</v>
      </c>
      <c r="M178" s="104">
        <f>E178+I178</f>
        <v>0</v>
      </c>
      <c r="N178" s="104">
        <f>SUM(K178:M178)</f>
        <v>0</v>
      </c>
    </row>
    <row r="179" spans="1:14" x14ac:dyDescent="0.25">
      <c r="A179" s="132" t="s">
        <v>209</v>
      </c>
      <c r="B179" s="159" t="s">
        <v>278</v>
      </c>
      <c r="C179" s="107">
        <f>SUM(C178)</f>
        <v>0</v>
      </c>
      <c r="D179" s="107">
        <f>SUM(D178)</f>
        <v>0</v>
      </c>
      <c r="E179" s="107">
        <f>SUM(E178)</f>
        <v>0</v>
      </c>
      <c r="F179" s="107">
        <f>SUM(C179:E179)</f>
        <v>0</v>
      </c>
      <c r="G179" s="107">
        <f>SUM(G178)</f>
        <v>0</v>
      </c>
      <c r="H179" s="107">
        <f>SUM(H178)</f>
        <v>0</v>
      </c>
      <c r="I179" s="107">
        <f>SUM(I178)</f>
        <v>0</v>
      </c>
      <c r="J179" s="107">
        <f>SUM(G179:I179)</f>
        <v>0</v>
      </c>
      <c r="K179" s="107">
        <f>SUM(K178)</f>
        <v>0</v>
      </c>
      <c r="L179" s="107">
        <f>SUM(L178)</f>
        <v>0</v>
      </c>
      <c r="M179" s="107">
        <f>SUM(M178)</f>
        <v>0</v>
      </c>
      <c r="N179" s="107">
        <f>SUM(N178)</f>
        <v>0</v>
      </c>
    </row>
    <row r="180" spans="1:14" x14ac:dyDescent="0.25">
      <c r="A180" s="134" t="s">
        <v>210</v>
      </c>
      <c r="B180" s="153" t="s">
        <v>62</v>
      </c>
      <c r="C180" s="104">
        <v>0</v>
      </c>
      <c r="D180" s="104">
        <v>0</v>
      </c>
      <c r="E180" s="104">
        <v>0</v>
      </c>
      <c r="F180" s="104">
        <f>SUM(C180:E180)</f>
        <v>0</v>
      </c>
      <c r="G180" s="104">
        <v>0</v>
      </c>
      <c r="H180" s="104">
        <v>0</v>
      </c>
      <c r="I180" s="104">
        <v>0</v>
      </c>
      <c r="J180" s="104">
        <f>SUM(G180:I180)</f>
        <v>0</v>
      </c>
      <c r="K180" s="104">
        <f>C180+G180</f>
        <v>0</v>
      </c>
      <c r="L180" s="104">
        <f>D180+H180</f>
        <v>0</v>
      </c>
      <c r="M180" s="104">
        <f>E180+I180</f>
        <v>0</v>
      </c>
      <c r="N180" s="104">
        <f>SUM(K180:M180)</f>
        <v>0</v>
      </c>
    </row>
    <row r="181" spans="1:14" x14ac:dyDescent="0.25">
      <c r="A181" s="132" t="s">
        <v>211</v>
      </c>
      <c r="B181" s="155" t="s">
        <v>279</v>
      </c>
      <c r="C181" s="107">
        <f>SUM(C178)</f>
        <v>0</v>
      </c>
      <c r="D181" s="107">
        <f>SUM(D178)</f>
        <v>0</v>
      </c>
      <c r="E181" s="107">
        <f>SUM(E178)</f>
        <v>0</v>
      </c>
      <c r="F181" s="107">
        <f>SUM(C181:E181)</f>
        <v>0</v>
      </c>
      <c r="G181" s="107">
        <f>SUM(G178)</f>
        <v>0</v>
      </c>
      <c r="H181" s="107">
        <f>SUM(H178)</f>
        <v>0</v>
      </c>
      <c r="I181" s="107">
        <f>SUM(I178)</f>
        <v>0</v>
      </c>
      <c r="J181" s="107">
        <f>SUM(G181:I181)</f>
        <v>0</v>
      </c>
      <c r="K181" s="107">
        <f>SUM(K180)</f>
        <v>0</v>
      </c>
      <c r="L181" s="107">
        <f>SUM(L180)</f>
        <v>0</v>
      </c>
      <c r="M181" s="107">
        <f>SUM(M180)</f>
        <v>0</v>
      </c>
      <c r="N181" s="107">
        <f>SUM(N180)</f>
        <v>0</v>
      </c>
    </row>
    <row r="182" spans="1:14" x14ac:dyDescent="0.25">
      <c r="A182" s="132" t="s">
        <v>212</v>
      </c>
      <c r="B182" s="156" t="s">
        <v>280</v>
      </c>
      <c r="C182" s="107">
        <f>C177+C181+C179</f>
        <v>0</v>
      </c>
      <c r="D182" s="107">
        <f>D177+D181+D179</f>
        <v>0</v>
      </c>
      <c r="E182" s="107">
        <f>E177+E181+E179</f>
        <v>0</v>
      </c>
      <c r="F182" s="107">
        <f>SUM(C182:E182)</f>
        <v>0</v>
      </c>
      <c r="G182" s="107">
        <f>G177+G181+G179</f>
        <v>0</v>
      </c>
      <c r="H182" s="107">
        <f>H177+H181+H179</f>
        <v>0</v>
      </c>
      <c r="I182" s="107">
        <f>I177+I181+I179</f>
        <v>0</v>
      </c>
      <c r="J182" s="107">
        <f>SUM(G182:I182)</f>
        <v>0</v>
      </c>
      <c r="K182" s="107">
        <f>K177+K181+K179</f>
        <v>0</v>
      </c>
      <c r="L182" s="107">
        <f>L177+L181+L179</f>
        <v>0</v>
      </c>
      <c r="M182" s="107">
        <f>M177+M181+M179</f>
        <v>0</v>
      </c>
      <c r="N182" s="107">
        <f>N177+N181+N179</f>
        <v>0</v>
      </c>
    </row>
    <row r="183" spans="1:14" x14ac:dyDescent="0.25">
      <c r="A183" s="132" t="s">
        <v>213</v>
      </c>
      <c r="B183" s="156" t="s">
        <v>281</v>
      </c>
      <c r="C183" s="107">
        <f t="shared" ref="C183:N183" si="85">C174+C182+C151</f>
        <v>319435862</v>
      </c>
      <c r="D183" s="107">
        <f t="shared" si="85"/>
        <v>0</v>
      </c>
      <c r="E183" s="107">
        <f t="shared" si="85"/>
        <v>0</v>
      </c>
      <c r="F183" s="107">
        <f t="shared" si="85"/>
        <v>319435862</v>
      </c>
      <c r="G183" s="107">
        <f t="shared" si="85"/>
        <v>1932700</v>
      </c>
      <c r="H183" s="107">
        <f t="shared" si="85"/>
        <v>0</v>
      </c>
      <c r="I183" s="107">
        <f t="shared" si="85"/>
        <v>0</v>
      </c>
      <c r="J183" s="107">
        <f t="shared" si="85"/>
        <v>1932700</v>
      </c>
      <c r="K183" s="107">
        <f t="shared" si="85"/>
        <v>321368562</v>
      </c>
      <c r="L183" s="107">
        <f t="shared" si="85"/>
        <v>0</v>
      </c>
      <c r="M183" s="107">
        <f t="shared" si="85"/>
        <v>0</v>
      </c>
      <c r="N183" s="107">
        <f t="shared" si="85"/>
        <v>321368562</v>
      </c>
    </row>
    <row r="184" spans="1:14" x14ac:dyDescent="0.25">
      <c r="A184" s="138"/>
      <c r="B184" s="156"/>
      <c r="C184" s="107"/>
      <c r="D184" s="138"/>
      <c r="E184" s="138"/>
      <c r="F184" s="138"/>
      <c r="G184" s="107"/>
      <c r="H184" s="138"/>
      <c r="I184" s="138"/>
      <c r="J184" s="138"/>
      <c r="K184" s="107"/>
      <c r="L184" s="138"/>
      <c r="M184" s="138"/>
      <c r="N184" s="138"/>
    </row>
    <row r="185" spans="1:14" x14ac:dyDescent="0.25">
      <c r="A185" s="132" t="s">
        <v>286</v>
      </c>
      <c r="B185" s="139" t="s">
        <v>296</v>
      </c>
      <c r="C185" s="107"/>
      <c r="D185" s="138"/>
      <c r="E185" s="138"/>
      <c r="F185" s="138"/>
      <c r="G185" s="107"/>
      <c r="H185" s="138"/>
      <c r="I185" s="138"/>
      <c r="J185" s="138"/>
      <c r="K185" s="107"/>
      <c r="L185" s="138"/>
      <c r="M185" s="138"/>
      <c r="N185" s="138"/>
    </row>
    <row r="186" spans="1:14" x14ac:dyDescent="0.25">
      <c r="A186" s="132" t="s">
        <v>123</v>
      </c>
      <c r="B186" s="145" t="s">
        <v>22</v>
      </c>
      <c r="C186" s="146">
        <v>80916168</v>
      </c>
      <c r="D186" s="147">
        <v>0</v>
      </c>
      <c r="E186" s="146">
        <v>0</v>
      </c>
      <c r="F186" s="146">
        <f>SUM(C186:E186)</f>
        <v>80916168</v>
      </c>
      <c r="G186" s="146">
        <v>0</v>
      </c>
      <c r="H186" s="147">
        <v>0</v>
      </c>
      <c r="I186" s="146">
        <v>0</v>
      </c>
      <c r="J186" s="146">
        <f>SUM(G186:I186)</f>
        <v>0</v>
      </c>
      <c r="K186" s="146">
        <f t="shared" ref="K186:M187" si="86">C186+G186</f>
        <v>80916168</v>
      </c>
      <c r="L186" s="146">
        <f t="shared" si="86"/>
        <v>0</v>
      </c>
      <c r="M186" s="146">
        <f t="shared" si="86"/>
        <v>0</v>
      </c>
      <c r="N186" s="146">
        <f>SUM(K186:M186)</f>
        <v>80916168</v>
      </c>
    </row>
    <row r="187" spans="1:14" ht="31.5" x14ac:dyDescent="0.25">
      <c r="A187" s="134" t="s">
        <v>124</v>
      </c>
      <c r="B187" s="135" t="s">
        <v>66</v>
      </c>
      <c r="C187" s="104">
        <v>0</v>
      </c>
      <c r="D187" s="104">
        <v>0</v>
      </c>
      <c r="E187" s="104">
        <v>0</v>
      </c>
      <c r="F187" s="104">
        <f>SUM(C187:E187)</f>
        <v>0</v>
      </c>
      <c r="G187" s="104">
        <v>6217601</v>
      </c>
      <c r="H187" s="104">
        <v>0</v>
      </c>
      <c r="I187" s="104">
        <v>0</v>
      </c>
      <c r="J187" s="104">
        <f>SUM(G187:I187)</f>
        <v>6217601</v>
      </c>
      <c r="K187" s="104">
        <f t="shared" si="86"/>
        <v>6217601</v>
      </c>
      <c r="L187" s="104">
        <f t="shared" si="86"/>
        <v>0</v>
      </c>
      <c r="M187" s="104">
        <f t="shared" si="86"/>
        <v>0</v>
      </c>
      <c r="N187" s="104">
        <f>SUM(K187:M187)</f>
        <v>6217601</v>
      </c>
    </row>
    <row r="188" spans="1:14" ht="31.5" x14ac:dyDescent="0.25">
      <c r="A188" s="132" t="s">
        <v>125</v>
      </c>
      <c r="B188" s="148" t="s">
        <v>272</v>
      </c>
      <c r="C188" s="107">
        <f t="shared" ref="C188:N188" si="87">SUM(C187)</f>
        <v>0</v>
      </c>
      <c r="D188" s="107">
        <f t="shared" si="87"/>
        <v>0</v>
      </c>
      <c r="E188" s="107">
        <f t="shared" si="87"/>
        <v>0</v>
      </c>
      <c r="F188" s="107">
        <f t="shared" si="87"/>
        <v>0</v>
      </c>
      <c r="G188" s="107">
        <f t="shared" si="87"/>
        <v>6217601</v>
      </c>
      <c r="H188" s="107">
        <f t="shared" si="87"/>
        <v>0</v>
      </c>
      <c r="I188" s="107">
        <f t="shared" si="87"/>
        <v>0</v>
      </c>
      <c r="J188" s="107">
        <f t="shared" si="87"/>
        <v>6217601</v>
      </c>
      <c r="K188" s="107">
        <f t="shared" si="87"/>
        <v>6217601</v>
      </c>
      <c r="L188" s="107">
        <f t="shared" si="87"/>
        <v>0</v>
      </c>
      <c r="M188" s="107">
        <f t="shared" si="87"/>
        <v>0</v>
      </c>
      <c r="N188" s="107">
        <f t="shared" si="87"/>
        <v>6217601</v>
      </c>
    </row>
    <row r="189" spans="1:14" x14ac:dyDescent="0.25">
      <c r="A189" s="134" t="s">
        <v>126</v>
      </c>
      <c r="B189" s="149" t="s">
        <v>68</v>
      </c>
      <c r="C189" s="104">
        <v>0</v>
      </c>
      <c r="D189" s="104">
        <v>0</v>
      </c>
      <c r="E189" s="104">
        <v>0</v>
      </c>
      <c r="F189" s="104">
        <f>SUM(C189:E189)</f>
        <v>0</v>
      </c>
      <c r="G189" s="104">
        <v>0</v>
      </c>
      <c r="H189" s="104">
        <v>0</v>
      </c>
      <c r="I189" s="104">
        <v>0</v>
      </c>
      <c r="J189" s="104">
        <f>SUM(G189:I189)</f>
        <v>0</v>
      </c>
      <c r="K189" s="104">
        <f>C189+G189</f>
        <v>0</v>
      </c>
      <c r="L189" s="104">
        <f>D189+H189</f>
        <v>0</v>
      </c>
      <c r="M189" s="104">
        <f>E189+I189</f>
        <v>0</v>
      </c>
      <c r="N189" s="104">
        <f>SUM(K189:M189)</f>
        <v>0</v>
      </c>
    </row>
    <row r="190" spans="1:14" x14ac:dyDescent="0.25">
      <c r="A190" s="132" t="s">
        <v>127</v>
      </c>
      <c r="B190" s="150" t="s">
        <v>273</v>
      </c>
      <c r="C190" s="107">
        <f t="shared" ref="C190:N190" si="88">SUM(C189)</f>
        <v>0</v>
      </c>
      <c r="D190" s="107">
        <f t="shared" si="88"/>
        <v>0</v>
      </c>
      <c r="E190" s="107">
        <f t="shared" si="88"/>
        <v>0</v>
      </c>
      <c r="F190" s="107">
        <f t="shared" si="88"/>
        <v>0</v>
      </c>
      <c r="G190" s="107">
        <f t="shared" si="88"/>
        <v>0</v>
      </c>
      <c r="H190" s="107">
        <f t="shared" si="88"/>
        <v>0</v>
      </c>
      <c r="I190" s="107">
        <f t="shared" si="88"/>
        <v>0</v>
      </c>
      <c r="J190" s="107">
        <f t="shared" si="88"/>
        <v>0</v>
      </c>
      <c r="K190" s="107">
        <f t="shared" si="88"/>
        <v>0</v>
      </c>
      <c r="L190" s="107">
        <f t="shared" si="88"/>
        <v>0</v>
      </c>
      <c r="M190" s="107">
        <f t="shared" si="88"/>
        <v>0</v>
      </c>
      <c r="N190" s="107">
        <f t="shared" si="88"/>
        <v>0</v>
      </c>
    </row>
    <row r="191" spans="1:14" x14ac:dyDescent="0.25">
      <c r="A191" s="134" t="s">
        <v>128</v>
      </c>
      <c r="B191" s="135" t="s">
        <v>145</v>
      </c>
      <c r="C191" s="104">
        <v>0</v>
      </c>
      <c r="D191" s="104">
        <v>0</v>
      </c>
      <c r="E191" s="104">
        <v>0</v>
      </c>
      <c r="F191" s="104">
        <f>SUM(C191:E191)</f>
        <v>0</v>
      </c>
      <c r="G191" s="104">
        <v>0</v>
      </c>
      <c r="H191" s="104">
        <v>0</v>
      </c>
      <c r="I191" s="104">
        <v>0</v>
      </c>
      <c r="J191" s="104">
        <f>SUM(G191:I191)</f>
        <v>0</v>
      </c>
      <c r="K191" s="104">
        <f t="shared" ref="K191:K197" si="89">C191+G191</f>
        <v>0</v>
      </c>
      <c r="L191" s="104">
        <f t="shared" ref="L191:L199" si="90">D191+H191</f>
        <v>0</v>
      </c>
      <c r="M191" s="104">
        <f t="shared" ref="M191:M199" si="91">E191+I191</f>
        <v>0</v>
      </c>
      <c r="N191" s="104">
        <f t="shared" ref="N191:N197" si="92">SUM(K191:M191)</f>
        <v>0</v>
      </c>
    </row>
    <row r="192" spans="1:14" x14ac:dyDescent="0.25">
      <c r="A192" s="134" t="s">
        <v>129</v>
      </c>
      <c r="B192" s="135" t="s">
        <v>45</v>
      </c>
      <c r="C192" s="104">
        <v>0</v>
      </c>
      <c r="D192" s="104">
        <v>0</v>
      </c>
      <c r="E192" s="104">
        <v>0</v>
      </c>
      <c r="F192" s="104">
        <f t="shared" ref="F192:F207" si="93">SUM(C192:E192)</f>
        <v>0</v>
      </c>
      <c r="G192" s="104">
        <v>0</v>
      </c>
      <c r="H192" s="104">
        <v>0</v>
      </c>
      <c r="I192" s="104">
        <v>0</v>
      </c>
      <c r="J192" s="104">
        <f t="shared" ref="J192:J207" si="94">SUM(G192:I192)</f>
        <v>0</v>
      </c>
      <c r="K192" s="104">
        <f t="shared" si="89"/>
        <v>0</v>
      </c>
      <c r="L192" s="104">
        <f t="shared" si="90"/>
        <v>0</v>
      </c>
      <c r="M192" s="104">
        <f t="shared" si="91"/>
        <v>0</v>
      </c>
      <c r="N192" s="104">
        <f t="shared" si="92"/>
        <v>0</v>
      </c>
    </row>
    <row r="193" spans="1:14" x14ac:dyDescent="0.25">
      <c r="A193" s="134" t="s">
        <v>130</v>
      </c>
      <c r="B193" s="135" t="s">
        <v>146</v>
      </c>
      <c r="C193" s="104">
        <v>0</v>
      </c>
      <c r="D193" s="104">
        <v>0</v>
      </c>
      <c r="E193" s="104">
        <v>0</v>
      </c>
      <c r="F193" s="104">
        <f t="shared" si="93"/>
        <v>0</v>
      </c>
      <c r="G193" s="104">
        <v>0</v>
      </c>
      <c r="H193" s="104">
        <v>0</v>
      </c>
      <c r="I193" s="104">
        <v>0</v>
      </c>
      <c r="J193" s="104">
        <f t="shared" si="94"/>
        <v>0</v>
      </c>
      <c r="K193" s="104">
        <f t="shared" si="89"/>
        <v>0</v>
      </c>
      <c r="L193" s="104">
        <f t="shared" si="90"/>
        <v>0</v>
      </c>
      <c r="M193" s="104">
        <f t="shared" si="91"/>
        <v>0</v>
      </c>
      <c r="N193" s="104">
        <f t="shared" si="92"/>
        <v>0</v>
      </c>
    </row>
    <row r="194" spans="1:14" x14ac:dyDescent="0.25">
      <c r="A194" s="134" t="s">
        <v>131</v>
      </c>
      <c r="B194" s="135" t="s">
        <v>46</v>
      </c>
      <c r="C194" s="104">
        <v>0</v>
      </c>
      <c r="D194" s="104">
        <v>0</v>
      </c>
      <c r="E194" s="104">
        <v>0</v>
      </c>
      <c r="F194" s="104">
        <f t="shared" si="93"/>
        <v>0</v>
      </c>
      <c r="G194" s="104">
        <v>0</v>
      </c>
      <c r="H194" s="104">
        <v>0</v>
      </c>
      <c r="I194" s="104">
        <v>0</v>
      </c>
      <c r="J194" s="104">
        <f t="shared" si="94"/>
        <v>0</v>
      </c>
      <c r="K194" s="104">
        <f t="shared" si="89"/>
        <v>0</v>
      </c>
      <c r="L194" s="104">
        <f t="shared" si="90"/>
        <v>0</v>
      </c>
      <c r="M194" s="104">
        <f t="shared" si="91"/>
        <v>0</v>
      </c>
      <c r="N194" s="104">
        <f t="shared" si="92"/>
        <v>0</v>
      </c>
    </row>
    <row r="195" spans="1:14" x14ac:dyDescent="0.25">
      <c r="A195" s="134" t="s">
        <v>132</v>
      </c>
      <c r="B195" s="135" t="s">
        <v>47</v>
      </c>
      <c r="C195" s="104">
        <v>3200000</v>
      </c>
      <c r="D195" s="104">
        <v>0</v>
      </c>
      <c r="E195" s="104">
        <v>0</v>
      </c>
      <c r="F195" s="104">
        <f t="shared" si="93"/>
        <v>3200000</v>
      </c>
      <c r="G195" s="104">
        <v>0</v>
      </c>
      <c r="H195" s="104">
        <v>0</v>
      </c>
      <c r="I195" s="104">
        <v>0</v>
      </c>
      <c r="J195" s="104">
        <f t="shared" si="94"/>
        <v>0</v>
      </c>
      <c r="K195" s="104">
        <f t="shared" si="89"/>
        <v>3200000</v>
      </c>
      <c r="L195" s="104">
        <f t="shared" si="90"/>
        <v>0</v>
      </c>
      <c r="M195" s="104">
        <f t="shared" si="91"/>
        <v>0</v>
      </c>
      <c r="N195" s="104">
        <f t="shared" si="92"/>
        <v>3200000</v>
      </c>
    </row>
    <row r="196" spans="1:14" x14ac:dyDescent="0.25">
      <c r="A196" s="134" t="s">
        <v>133</v>
      </c>
      <c r="B196" s="135" t="s">
        <v>48</v>
      </c>
      <c r="C196" s="104">
        <v>400000</v>
      </c>
      <c r="D196" s="104">
        <v>0</v>
      </c>
      <c r="E196" s="104">
        <v>0</v>
      </c>
      <c r="F196" s="104">
        <f t="shared" si="93"/>
        <v>400000</v>
      </c>
      <c r="G196" s="104">
        <v>0</v>
      </c>
      <c r="H196" s="104">
        <v>0</v>
      </c>
      <c r="I196" s="104">
        <v>0</v>
      </c>
      <c r="J196" s="104">
        <f t="shared" si="94"/>
        <v>0</v>
      </c>
      <c r="K196" s="104">
        <f t="shared" si="89"/>
        <v>400000</v>
      </c>
      <c r="L196" s="104">
        <f t="shared" si="90"/>
        <v>0</v>
      </c>
      <c r="M196" s="104">
        <f t="shared" si="91"/>
        <v>0</v>
      </c>
      <c r="N196" s="104">
        <f t="shared" si="92"/>
        <v>400000</v>
      </c>
    </row>
    <row r="197" spans="1:14" x14ac:dyDescent="0.25">
      <c r="A197" s="134" t="s">
        <v>192</v>
      </c>
      <c r="B197" s="135" t="s">
        <v>49</v>
      </c>
      <c r="C197" s="104">
        <v>0</v>
      </c>
      <c r="D197" s="104">
        <v>0</v>
      </c>
      <c r="E197" s="104">
        <v>0</v>
      </c>
      <c r="F197" s="104">
        <f t="shared" si="93"/>
        <v>0</v>
      </c>
      <c r="G197" s="104">
        <v>0</v>
      </c>
      <c r="H197" s="104">
        <v>0</v>
      </c>
      <c r="I197" s="104">
        <v>0</v>
      </c>
      <c r="J197" s="104">
        <f t="shared" si="94"/>
        <v>0</v>
      </c>
      <c r="K197" s="104">
        <f t="shared" si="89"/>
        <v>0</v>
      </c>
      <c r="L197" s="104">
        <f t="shared" si="90"/>
        <v>0</v>
      </c>
      <c r="M197" s="104">
        <f t="shared" si="91"/>
        <v>0</v>
      </c>
      <c r="N197" s="104">
        <f t="shared" si="92"/>
        <v>0</v>
      </c>
    </row>
    <row r="198" spans="1:14" x14ac:dyDescent="0.25">
      <c r="A198" s="134" t="s">
        <v>193</v>
      </c>
      <c r="B198" s="151" t="s">
        <v>147</v>
      </c>
      <c r="C198" s="152">
        <v>0</v>
      </c>
      <c r="D198" s="152">
        <v>0</v>
      </c>
      <c r="E198" s="152">
        <v>0</v>
      </c>
      <c r="F198" s="152">
        <f t="shared" si="93"/>
        <v>0</v>
      </c>
      <c r="G198" s="152">
        <v>0</v>
      </c>
      <c r="H198" s="152">
        <v>0</v>
      </c>
      <c r="I198" s="152">
        <v>0</v>
      </c>
      <c r="J198" s="152">
        <f t="shared" si="94"/>
        <v>0</v>
      </c>
      <c r="K198" s="152">
        <f>C198+G198</f>
        <v>0</v>
      </c>
      <c r="L198" s="152">
        <f t="shared" si="90"/>
        <v>0</v>
      </c>
      <c r="M198" s="152">
        <f t="shared" si="91"/>
        <v>0</v>
      </c>
      <c r="N198" s="152">
        <f>SUM(K198:M198)</f>
        <v>0</v>
      </c>
    </row>
    <row r="199" spans="1:14" x14ac:dyDescent="0.25">
      <c r="A199" s="134" t="s">
        <v>194</v>
      </c>
      <c r="B199" s="151" t="s">
        <v>148</v>
      </c>
      <c r="C199" s="152">
        <v>0</v>
      </c>
      <c r="D199" s="152">
        <v>0</v>
      </c>
      <c r="E199" s="152">
        <v>0</v>
      </c>
      <c r="F199" s="152">
        <f t="shared" si="93"/>
        <v>0</v>
      </c>
      <c r="G199" s="152">
        <v>0</v>
      </c>
      <c r="H199" s="152">
        <v>0</v>
      </c>
      <c r="I199" s="152">
        <v>0</v>
      </c>
      <c r="J199" s="152">
        <f t="shared" si="94"/>
        <v>0</v>
      </c>
      <c r="K199" s="152">
        <f>C199+G199</f>
        <v>0</v>
      </c>
      <c r="L199" s="152">
        <f t="shared" si="90"/>
        <v>0</v>
      </c>
      <c r="M199" s="152">
        <f t="shared" si="91"/>
        <v>0</v>
      </c>
      <c r="N199" s="152">
        <f>SUM(K199:M199)</f>
        <v>0</v>
      </c>
    </row>
    <row r="200" spans="1:14" x14ac:dyDescent="0.25">
      <c r="A200" s="134" t="s">
        <v>195</v>
      </c>
      <c r="B200" s="135" t="s">
        <v>290</v>
      </c>
      <c r="C200" s="104">
        <f>SUM(C198:C199)</f>
        <v>0</v>
      </c>
      <c r="D200" s="104">
        <f>SUM(D198:D199)</f>
        <v>0</v>
      </c>
      <c r="E200" s="104">
        <f>SUM(E198:E199)</f>
        <v>0</v>
      </c>
      <c r="F200" s="104">
        <f t="shared" si="93"/>
        <v>0</v>
      </c>
      <c r="G200" s="104">
        <f>SUM(G198:G199)</f>
        <v>0</v>
      </c>
      <c r="H200" s="104">
        <f>SUM(H198:H199)</f>
        <v>0</v>
      </c>
      <c r="I200" s="104">
        <f>SUM(I198:I199)</f>
        <v>0</v>
      </c>
      <c r="J200" s="104">
        <f t="shared" si="94"/>
        <v>0</v>
      </c>
      <c r="K200" s="104">
        <f>SUM(K198:K199)</f>
        <v>0</v>
      </c>
      <c r="L200" s="104">
        <f>SUM(L198:L199)</f>
        <v>0</v>
      </c>
      <c r="M200" s="104">
        <f>SUM(M198:M199)</f>
        <v>0</v>
      </c>
      <c r="N200" s="104">
        <f>SUM(N198:N199)</f>
        <v>0</v>
      </c>
    </row>
    <row r="201" spans="1:14" x14ac:dyDescent="0.25">
      <c r="A201" s="134" t="s">
        <v>196</v>
      </c>
      <c r="B201" s="151" t="s">
        <v>150</v>
      </c>
      <c r="C201" s="152">
        <v>0</v>
      </c>
      <c r="D201" s="152">
        <v>0</v>
      </c>
      <c r="E201" s="152">
        <v>0</v>
      </c>
      <c r="F201" s="152">
        <f t="shared" si="93"/>
        <v>0</v>
      </c>
      <c r="G201" s="152">
        <v>0</v>
      </c>
      <c r="H201" s="152">
        <v>0</v>
      </c>
      <c r="I201" s="152">
        <v>0</v>
      </c>
      <c r="J201" s="152">
        <f t="shared" si="94"/>
        <v>0</v>
      </c>
      <c r="K201" s="152">
        <f t="shared" ref="K201:M202" si="95">C201+G201</f>
        <v>0</v>
      </c>
      <c r="L201" s="152">
        <f t="shared" si="95"/>
        <v>0</v>
      </c>
      <c r="M201" s="152">
        <f t="shared" si="95"/>
        <v>0</v>
      </c>
      <c r="N201" s="152">
        <f>SUM(K201:M201)</f>
        <v>0</v>
      </c>
    </row>
    <row r="202" spans="1:14" x14ac:dyDescent="0.25">
      <c r="A202" s="134" t="s">
        <v>197</v>
      </c>
      <c r="B202" s="151" t="s">
        <v>151</v>
      </c>
      <c r="C202" s="152">
        <v>0</v>
      </c>
      <c r="D202" s="152">
        <v>0</v>
      </c>
      <c r="E202" s="152">
        <v>0</v>
      </c>
      <c r="F202" s="152">
        <f t="shared" si="93"/>
        <v>0</v>
      </c>
      <c r="G202" s="152">
        <v>0</v>
      </c>
      <c r="H202" s="152">
        <v>0</v>
      </c>
      <c r="I202" s="152">
        <v>0</v>
      </c>
      <c r="J202" s="152">
        <f t="shared" si="94"/>
        <v>0</v>
      </c>
      <c r="K202" s="152">
        <f t="shared" si="95"/>
        <v>0</v>
      </c>
      <c r="L202" s="152">
        <f t="shared" si="95"/>
        <v>0</v>
      </c>
      <c r="M202" s="152">
        <f t="shared" si="95"/>
        <v>0</v>
      </c>
      <c r="N202" s="152">
        <f>SUM(K202:M202)</f>
        <v>0</v>
      </c>
    </row>
    <row r="203" spans="1:14" x14ac:dyDescent="0.25">
      <c r="A203" s="134" t="s">
        <v>198</v>
      </c>
      <c r="B203" s="135" t="s">
        <v>291</v>
      </c>
      <c r="C203" s="104">
        <f>SUM(C201:C202)</f>
        <v>0</v>
      </c>
      <c r="D203" s="104">
        <f>SUM(D201:D202)</f>
        <v>0</v>
      </c>
      <c r="E203" s="104">
        <f>SUM(E201:E202)</f>
        <v>0</v>
      </c>
      <c r="F203" s="104">
        <f t="shared" si="93"/>
        <v>0</v>
      </c>
      <c r="G203" s="104">
        <f>SUM(G201:G202)</f>
        <v>0</v>
      </c>
      <c r="H203" s="104">
        <f>SUM(H201:H202)</f>
        <v>0</v>
      </c>
      <c r="I203" s="104">
        <f>SUM(I201:I202)</f>
        <v>0</v>
      </c>
      <c r="J203" s="104">
        <f t="shared" si="94"/>
        <v>0</v>
      </c>
      <c r="K203" s="104">
        <f>SUM(K201:K202)</f>
        <v>0</v>
      </c>
      <c r="L203" s="104">
        <f>SUM(L201:L202)</f>
        <v>0</v>
      </c>
      <c r="M203" s="104">
        <f>SUM(M201:M202)</f>
        <v>0</v>
      </c>
      <c r="N203" s="104">
        <f>SUM(N201:N202)</f>
        <v>0</v>
      </c>
    </row>
    <row r="204" spans="1:14" x14ac:dyDescent="0.25">
      <c r="A204" s="134" t="s">
        <v>199</v>
      </c>
      <c r="B204" s="135" t="s">
        <v>153</v>
      </c>
      <c r="C204" s="104">
        <v>0</v>
      </c>
      <c r="D204" s="104">
        <v>0</v>
      </c>
      <c r="E204" s="104">
        <v>0</v>
      </c>
      <c r="F204" s="104">
        <f t="shared" si="93"/>
        <v>0</v>
      </c>
      <c r="G204" s="104">
        <v>0</v>
      </c>
      <c r="H204" s="104">
        <v>0</v>
      </c>
      <c r="I204" s="104">
        <v>0</v>
      </c>
      <c r="J204" s="104">
        <f t="shared" si="94"/>
        <v>0</v>
      </c>
      <c r="K204" s="104">
        <f t="shared" ref="K204:M205" si="96">C204+G204</f>
        <v>0</v>
      </c>
      <c r="L204" s="104">
        <f t="shared" si="96"/>
        <v>0</v>
      </c>
      <c r="M204" s="104">
        <f t="shared" si="96"/>
        <v>0</v>
      </c>
      <c r="N204" s="104">
        <f>SUM(K204:M204)</f>
        <v>0</v>
      </c>
    </row>
    <row r="205" spans="1:14" x14ac:dyDescent="0.25">
      <c r="A205" s="134" t="s">
        <v>200</v>
      </c>
      <c r="B205" s="153" t="s">
        <v>50</v>
      </c>
      <c r="C205" s="104">
        <v>800000</v>
      </c>
      <c r="D205" s="104">
        <v>0</v>
      </c>
      <c r="E205" s="104">
        <v>0</v>
      </c>
      <c r="F205" s="104">
        <f t="shared" si="93"/>
        <v>800000</v>
      </c>
      <c r="G205" s="104">
        <v>0</v>
      </c>
      <c r="H205" s="104">
        <v>0</v>
      </c>
      <c r="I205" s="104">
        <v>0</v>
      </c>
      <c r="J205" s="104">
        <f t="shared" si="94"/>
        <v>0</v>
      </c>
      <c r="K205" s="104">
        <f t="shared" si="96"/>
        <v>800000</v>
      </c>
      <c r="L205" s="104">
        <f t="shared" si="96"/>
        <v>0</v>
      </c>
      <c r="M205" s="104">
        <f t="shared" si="96"/>
        <v>0</v>
      </c>
      <c r="N205" s="104">
        <f>SUM(K205:M205)</f>
        <v>800000</v>
      </c>
    </row>
    <row r="206" spans="1:14" x14ac:dyDescent="0.25">
      <c r="A206" s="132" t="s">
        <v>201</v>
      </c>
      <c r="B206" s="154" t="s">
        <v>274</v>
      </c>
      <c r="C206" s="107">
        <f>C191+C192+C193+C194+C195+C196+C197+C200+C203+C204+C205</f>
        <v>4400000</v>
      </c>
      <c r="D206" s="107">
        <f>D191+D192+D193+D194+D195+D196+D197+D200+D203+D204+D205</f>
        <v>0</v>
      </c>
      <c r="E206" s="107">
        <f>E191+E192+E193+E194+E195+E196+E197+E200+E203+E204+E205</f>
        <v>0</v>
      </c>
      <c r="F206" s="107">
        <f t="shared" si="93"/>
        <v>4400000</v>
      </c>
      <c r="G206" s="107">
        <f>G191+G192+G193+G194+G195+G196+G197+G200+G203+G204+G205</f>
        <v>0</v>
      </c>
      <c r="H206" s="107">
        <f>H191+H192+H193+H194+H195+H196+H197+H200+H203+H204+H205</f>
        <v>0</v>
      </c>
      <c r="I206" s="107">
        <f>I191+I192+I193+I194+I195+I196+I197+I200+I203+I204+I205</f>
        <v>0</v>
      </c>
      <c r="J206" s="107">
        <f t="shared" si="94"/>
        <v>0</v>
      </c>
      <c r="K206" s="107">
        <f>K191+K192+K193+K194+K195+K196+K197+K200+K203+K204+K205</f>
        <v>4400000</v>
      </c>
      <c r="L206" s="107">
        <f>L191+L192+L193+L194+L195+L196+L197+L200+L203+L204+L205</f>
        <v>0</v>
      </c>
      <c r="M206" s="107">
        <f>M191+M192+M193+M194+M195+M196+M197+M200+M203+M204+M205</f>
        <v>0</v>
      </c>
      <c r="N206" s="107">
        <f>N191+N192+N193+N194+N195+N196+N197+N200+N203+N204+N205</f>
        <v>4400000</v>
      </c>
    </row>
    <row r="207" spans="1:14" x14ac:dyDescent="0.25">
      <c r="A207" s="134" t="s">
        <v>202</v>
      </c>
      <c r="B207" s="153" t="s">
        <v>59</v>
      </c>
      <c r="C207" s="104">
        <v>0</v>
      </c>
      <c r="D207" s="104">
        <v>0</v>
      </c>
      <c r="E207" s="104">
        <v>0</v>
      </c>
      <c r="F207" s="104">
        <f t="shared" si="93"/>
        <v>0</v>
      </c>
      <c r="G207" s="104">
        <v>0</v>
      </c>
      <c r="H207" s="104">
        <v>0</v>
      </c>
      <c r="I207" s="104">
        <v>0</v>
      </c>
      <c r="J207" s="104">
        <f t="shared" si="94"/>
        <v>0</v>
      </c>
      <c r="K207" s="104">
        <f>C207+G207</f>
        <v>0</v>
      </c>
      <c r="L207" s="104">
        <f>D207+H207</f>
        <v>0</v>
      </c>
      <c r="M207" s="104">
        <f>E207+I207</f>
        <v>0</v>
      </c>
      <c r="N207" s="104">
        <f>SUM(K207:M207)</f>
        <v>0</v>
      </c>
    </row>
    <row r="208" spans="1:14" x14ac:dyDescent="0.25">
      <c r="A208" s="132" t="s">
        <v>203</v>
      </c>
      <c r="B208" s="155" t="s">
        <v>275</v>
      </c>
      <c r="C208" s="107">
        <f t="shared" ref="C208:N208" si="97">SUM(C207)</f>
        <v>0</v>
      </c>
      <c r="D208" s="107">
        <f t="shared" si="97"/>
        <v>0</v>
      </c>
      <c r="E208" s="107">
        <f t="shared" si="97"/>
        <v>0</v>
      </c>
      <c r="F208" s="107">
        <f t="shared" si="97"/>
        <v>0</v>
      </c>
      <c r="G208" s="107">
        <f t="shared" si="97"/>
        <v>0</v>
      </c>
      <c r="H208" s="107">
        <f t="shared" si="97"/>
        <v>0</v>
      </c>
      <c r="I208" s="107">
        <f t="shared" si="97"/>
        <v>0</v>
      </c>
      <c r="J208" s="107">
        <f t="shared" si="97"/>
        <v>0</v>
      </c>
      <c r="K208" s="107">
        <f t="shared" si="97"/>
        <v>0</v>
      </c>
      <c r="L208" s="107">
        <f t="shared" si="97"/>
        <v>0</v>
      </c>
      <c r="M208" s="107">
        <f t="shared" si="97"/>
        <v>0</v>
      </c>
      <c r="N208" s="107">
        <f t="shared" si="97"/>
        <v>0</v>
      </c>
    </row>
    <row r="209" spans="1:14" x14ac:dyDescent="0.25">
      <c r="A209" s="132" t="s">
        <v>204</v>
      </c>
      <c r="B209" s="156" t="s">
        <v>276</v>
      </c>
      <c r="C209" s="107">
        <f t="shared" ref="C209:N209" si="98">C188+C206+C208+C190</f>
        <v>4400000</v>
      </c>
      <c r="D209" s="107">
        <f t="shared" si="98"/>
        <v>0</v>
      </c>
      <c r="E209" s="107">
        <f t="shared" si="98"/>
        <v>0</v>
      </c>
      <c r="F209" s="107">
        <f t="shared" si="98"/>
        <v>4400000</v>
      </c>
      <c r="G209" s="107">
        <f t="shared" si="98"/>
        <v>6217601</v>
      </c>
      <c r="H209" s="107">
        <f t="shared" si="98"/>
        <v>0</v>
      </c>
      <c r="I209" s="107">
        <f t="shared" si="98"/>
        <v>0</v>
      </c>
      <c r="J209" s="107">
        <f t="shared" si="98"/>
        <v>6217601</v>
      </c>
      <c r="K209" s="107">
        <f t="shared" si="98"/>
        <v>10617601</v>
      </c>
      <c r="L209" s="107">
        <f t="shared" si="98"/>
        <v>0</v>
      </c>
      <c r="M209" s="107">
        <f t="shared" si="98"/>
        <v>0</v>
      </c>
      <c r="N209" s="107">
        <f t="shared" si="98"/>
        <v>10617601</v>
      </c>
    </row>
    <row r="210" spans="1:14" x14ac:dyDescent="0.25">
      <c r="A210" s="134" t="s">
        <v>205</v>
      </c>
      <c r="B210" s="135" t="s">
        <v>43</v>
      </c>
      <c r="C210" s="104">
        <v>0</v>
      </c>
      <c r="D210" s="104">
        <v>0</v>
      </c>
      <c r="E210" s="104">
        <v>0</v>
      </c>
      <c r="F210" s="104">
        <f>SUM(C210:E210)</f>
        <v>0</v>
      </c>
      <c r="G210" s="104">
        <v>0</v>
      </c>
      <c r="H210" s="104">
        <v>0</v>
      </c>
      <c r="I210" s="104">
        <v>0</v>
      </c>
      <c r="J210" s="104">
        <f>SUM(G210:I210)</f>
        <v>0</v>
      </c>
      <c r="K210" s="104">
        <f t="shared" ref="K210:M211" si="99">C210+G210</f>
        <v>0</v>
      </c>
      <c r="L210" s="104">
        <f t="shared" si="99"/>
        <v>0</v>
      </c>
      <c r="M210" s="104">
        <f t="shared" si="99"/>
        <v>0</v>
      </c>
      <c r="N210" s="104">
        <f>SUM(K210:M210)</f>
        <v>0</v>
      </c>
    </row>
    <row r="211" spans="1:14" ht="31.5" x14ac:dyDescent="0.25">
      <c r="A211" s="134" t="s">
        <v>206</v>
      </c>
      <c r="B211" s="135" t="s">
        <v>44</v>
      </c>
      <c r="C211" s="104">
        <v>0</v>
      </c>
      <c r="D211" s="104">
        <v>0</v>
      </c>
      <c r="E211" s="104">
        <v>0</v>
      </c>
      <c r="F211" s="104">
        <f>SUM(C211:E211)</f>
        <v>0</v>
      </c>
      <c r="G211" s="104">
        <v>0</v>
      </c>
      <c r="H211" s="104">
        <v>0</v>
      </c>
      <c r="I211" s="104">
        <v>0</v>
      </c>
      <c r="J211" s="104">
        <f>SUM(G211:I211)</f>
        <v>0</v>
      </c>
      <c r="K211" s="104">
        <f t="shared" si="99"/>
        <v>0</v>
      </c>
      <c r="L211" s="104">
        <f t="shared" si="99"/>
        <v>0</v>
      </c>
      <c r="M211" s="104">
        <f t="shared" si="99"/>
        <v>0</v>
      </c>
      <c r="N211" s="104">
        <f>SUM(K211:M211)</f>
        <v>0</v>
      </c>
    </row>
    <row r="212" spans="1:14" ht="31.5" x14ac:dyDescent="0.25">
      <c r="A212" s="132" t="s">
        <v>207</v>
      </c>
      <c r="B212" s="157" t="s">
        <v>277</v>
      </c>
      <c r="C212" s="107">
        <f t="shared" ref="C212:N212" si="100">SUM(C210:C211)</f>
        <v>0</v>
      </c>
      <c r="D212" s="107">
        <f t="shared" si="100"/>
        <v>0</v>
      </c>
      <c r="E212" s="107">
        <f t="shared" si="100"/>
        <v>0</v>
      </c>
      <c r="F212" s="107">
        <f t="shared" si="100"/>
        <v>0</v>
      </c>
      <c r="G212" s="107">
        <f t="shared" si="100"/>
        <v>0</v>
      </c>
      <c r="H212" s="107">
        <f t="shared" si="100"/>
        <v>0</v>
      </c>
      <c r="I212" s="107">
        <f t="shared" si="100"/>
        <v>0</v>
      </c>
      <c r="J212" s="107">
        <f t="shared" si="100"/>
        <v>0</v>
      </c>
      <c r="K212" s="107">
        <f t="shared" si="100"/>
        <v>0</v>
      </c>
      <c r="L212" s="107">
        <f t="shared" si="100"/>
        <v>0</v>
      </c>
      <c r="M212" s="107">
        <f t="shared" si="100"/>
        <v>0</v>
      </c>
      <c r="N212" s="107">
        <f t="shared" si="100"/>
        <v>0</v>
      </c>
    </row>
    <row r="213" spans="1:14" x14ac:dyDescent="0.25">
      <c r="A213" s="134" t="s">
        <v>208</v>
      </c>
      <c r="B213" s="158" t="s">
        <v>56</v>
      </c>
      <c r="C213" s="104">
        <v>0</v>
      </c>
      <c r="D213" s="104">
        <v>0</v>
      </c>
      <c r="E213" s="104">
        <v>0</v>
      </c>
      <c r="F213" s="104">
        <f>SUM(C213:E213)</f>
        <v>0</v>
      </c>
      <c r="G213" s="104">
        <v>0</v>
      </c>
      <c r="H213" s="104">
        <v>0</v>
      </c>
      <c r="I213" s="104">
        <v>0</v>
      </c>
      <c r="J213" s="104">
        <f>SUM(G213:I213)</f>
        <v>0</v>
      </c>
      <c r="K213" s="104">
        <f>C213+G213</f>
        <v>0</v>
      </c>
      <c r="L213" s="104">
        <f>D213+H213</f>
        <v>0</v>
      </c>
      <c r="M213" s="104">
        <f>E213+I213</f>
        <v>0</v>
      </c>
      <c r="N213" s="104">
        <f>SUM(K213:M213)</f>
        <v>0</v>
      </c>
    </row>
    <row r="214" spans="1:14" x14ac:dyDescent="0.25">
      <c r="A214" s="132" t="s">
        <v>209</v>
      </c>
      <c r="B214" s="159" t="s">
        <v>278</v>
      </c>
      <c r="C214" s="107">
        <f>SUM(C213)</f>
        <v>0</v>
      </c>
      <c r="D214" s="107">
        <f>SUM(D213)</f>
        <v>0</v>
      </c>
      <c r="E214" s="107">
        <f>SUM(E213)</f>
        <v>0</v>
      </c>
      <c r="F214" s="107">
        <f>SUM(C214:E214)</f>
        <v>0</v>
      </c>
      <c r="G214" s="107">
        <f>SUM(G213)</f>
        <v>0</v>
      </c>
      <c r="H214" s="107">
        <f>SUM(H213)</f>
        <v>0</v>
      </c>
      <c r="I214" s="107">
        <f>SUM(I213)</f>
        <v>0</v>
      </c>
      <c r="J214" s="107">
        <f>SUM(G214:I214)</f>
        <v>0</v>
      </c>
      <c r="K214" s="107">
        <f>SUM(K213)</f>
        <v>0</v>
      </c>
      <c r="L214" s="107">
        <f>SUM(L213)</f>
        <v>0</v>
      </c>
      <c r="M214" s="107">
        <f>SUM(M213)</f>
        <v>0</v>
      </c>
      <c r="N214" s="107">
        <f>SUM(N213)</f>
        <v>0</v>
      </c>
    </row>
    <row r="215" spans="1:14" x14ac:dyDescent="0.25">
      <c r="A215" s="134" t="s">
        <v>210</v>
      </c>
      <c r="B215" s="153" t="s">
        <v>62</v>
      </c>
      <c r="C215" s="104">
        <v>0</v>
      </c>
      <c r="D215" s="104">
        <v>0</v>
      </c>
      <c r="E215" s="104">
        <v>0</v>
      </c>
      <c r="F215" s="104">
        <f>SUM(C215:E215)</f>
        <v>0</v>
      </c>
      <c r="G215" s="104">
        <v>0</v>
      </c>
      <c r="H215" s="104">
        <v>0</v>
      </c>
      <c r="I215" s="104">
        <v>0</v>
      </c>
      <c r="J215" s="104">
        <f>SUM(G215:I215)</f>
        <v>0</v>
      </c>
      <c r="K215" s="104">
        <f>C215+G215</f>
        <v>0</v>
      </c>
      <c r="L215" s="104">
        <f>D215+H215</f>
        <v>0</v>
      </c>
      <c r="M215" s="104">
        <f>E215+I215</f>
        <v>0</v>
      </c>
      <c r="N215" s="104">
        <f>SUM(K215:M215)</f>
        <v>0</v>
      </c>
    </row>
    <row r="216" spans="1:14" x14ac:dyDescent="0.25">
      <c r="A216" s="132" t="s">
        <v>211</v>
      </c>
      <c r="B216" s="155" t="s">
        <v>279</v>
      </c>
      <c r="C216" s="107">
        <f>SUM(C213)</f>
        <v>0</v>
      </c>
      <c r="D216" s="107">
        <f>SUM(D213)</f>
        <v>0</v>
      </c>
      <c r="E216" s="107">
        <f>SUM(E213)</f>
        <v>0</v>
      </c>
      <c r="F216" s="107">
        <f>SUM(C216:E216)</f>
        <v>0</v>
      </c>
      <c r="G216" s="107">
        <f>SUM(G213)</f>
        <v>0</v>
      </c>
      <c r="H216" s="107">
        <f>SUM(H213)</f>
        <v>0</v>
      </c>
      <c r="I216" s="107">
        <f>SUM(I213)</f>
        <v>0</v>
      </c>
      <c r="J216" s="107">
        <f>SUM(G216:I216)</f>
        <v>0</v>
      </c>
      <c r="K216" s="107">
        <f>SUM(K215)</f>
        <v>0</v>
      </c>
      <c r="L216" s="107">
        <f>SUM(L215)</f>
        <v>0</v>
      </c>
      <c r="M216" s="107">
        <f>SUM(M215)</f>
        <v>0</v>
      </c>
      <c r="N216" s="107">
        <f>SUM(N215)</f>
        <v>0</v>
      </c>
    </row>
    <row r="217" spans="1:14" x14ac:dyDescent="0.25">
      <c r="A217" s="132" t="s">
        <v>212</v>
      </c>
      <c r="B217" s="156" t="s">
        <v>280</v>
      </c>
      <c r="C217" s="107">
        <f>C212+C216+C214</f>
        <v>0</v>
      </c>
      <c r="D217" s="107">
        <f>D212+D216+D214</f>
        <v>0</v>
      </c>
      <c r="E217" s="107">
        <f>E212+E216+E214</f>
        <v>0</v>
      </c>
      <c r="F217" s="107">
        <f>SUM(C217:E217)</f>
        <v>0</v>
      </c>
      <c r="G217" s="107">
        <f>G212+G216+G214</f>
        <v>0</v>
      </c>
      <c r="H217" s="107">
        <f>H212+H216+H214</f>
        <v>0</v>
      </c>
      <c r="I217" s="107">
        <f>I212+I216+I214</f>
        <v>0</v>
      </c>
      <c r="J217" s="107">
        <f>SUM(G217:I217)</f>
        <v>0</v>
      </c>
      <c r="K217" s="107">
        <f>K212+K216+K214</f>
        <v>0</v>
      </c>
      <c r="L217" s="107">
        <f>L212+L216+L214</f>
        <v>0</v>
      </c>
      <c r="M217" s="107">
        <f>M212+M216+M214</f>
        <v>0</v>
      </c>
      <c r="N217" s="107">
        <f>N212+N216+N214</f>
        <v>0</v>
      </c>
    </row>
    <row r="218" spans="1:14" x14ac:dyDescent="0.25">
      <c r="A218" s="132" t="s">
        <v>213</v>
      </c>
      <c r="B218" s="156" t="s">
        <v>281</v>
      </c>
      <c r="C218" s="107">
        <f t="shared" ref="C218:N218" si="101">C209+C217+C186</f>
        <v>85316168</v>
      </c>
      <c r="D218" s="107">
        <f t="shared" si="101"/>
        <v>0</v>
      </c>
      <c r="E218" s="107">
        <f t="shared" si="101"/>
        <v>0</v>
      </c>
      <c r="F218" s="107">
        <f t="shared" si="101"/>
        <v>85316168</v>
      </c>
      <c r="G218" s="107">
        <f t="shared" si="101"/>
        <v>6217601</v>
      </c>
      <c r="H218" s="107">
        <f t="shared" si="101"/>
        <v>0</v>
      </c>
      <c r="I218" s="107">
        <f t="shared" si="101"/>
        <v>0</v>
      </c>
      <c r="J218" s="107">
        <f t="shared" si="101"/>
        <v>6217601</v>
      </c>
      <c r="K218" s="107">
        <f t="shared" si="101"/>
        <v>91533769</v>
      </c>
      <c r="L218" s="107">
        <f t="shared" si="101"/>
        <v>0</v>
      </c>
      <c r="M218" s="107">
        <f t="shared" si="101"/>
        <v>0</v>
      </c>
      <c r="N218" s="107">
        <f t="shared" si="101"/>
        <v>91533769</v>
      </c>
    </row>
    <row r="219" spans="1:14" x14ac:dyDescent="0.25">
      <c r="A219" s="138"/>
      <c r="B219" s="156"/>
      <c r="C219" s="107"/>
      <c r="D219" s="138"/>
      <c r="E219" s="138"/>
      <c r="F219" s="138"/>
      <c r="G219" s="107"/>
      <c r="H219" s="138"/>
      <c r="I219" s="138"/>
      <c r="J219" s="138"/>
      <c r="K219" s="107"/>
      <c r="L219" s="138"/>
      <c r="M219" s="138"/>
      <c r="N219" s="138"/>
    </row>
    <row r="220" spans="1:14" x14ac:dyDescent="0.25">
      <c r="A220" s="132" t="s">
        <v>287</v>
      </c>
      <c r="B220" s="156" t="s">
        <v>28</v>
      </c>
      <c r="C220" s="104"/>
      <c r="D220" s="138"/>
      <c r="E220" s="138"/>
      <c r="F220" s="138"/>
      <c r="G220" s="104"/>
      <c r="H220" s="138"/>
      <c r="I220" s="138"/>
      <c r="J220" s="138"/>
      <c r="K220" s="104"/>
      <c r="L220" s="138"/>
      <c r="M220" s="138"/>
      <c r="N220" s="138"/>
    </row>
    <row r="221" spans="1:14" x14ac:dyDescent="0.25">
      <c r="A221" s="132" t="s">
        <v>123</v>
      </c>
      <c r="B221" s="145" t="s">
        <v>22</v>
      </c>
      <c r="C221" s="146">
        <v>46231234</v>
      </c>
      <c r="D221" s="147">
        <v>0</v>
      </c>
      <c r="E221" s="146">
        <v>0</v>
      </c>
      <c r="F221" s="146">
        <f>SUM(C221:E221)</f>
        <v>46231234</v>
      </c>
      <c r="G221" s="146">
        <v>480000</v>
      </c>
      <c r="H221" s="147">
        <v>0</v>
      </c>
      <c r="I221" s="146">
        <v>0</v>
      </c>
      <c r="J221" s="146">
        <f>SUM(G221:I221)</f>
        <v>480000</v>
      </c>
      <c r="K221" s="146">
        <f t="shared" ref="K221:M222" si="102">C221+G221</f>
        <v>46711234</v>
      </c>
      <c r="L221" s="146">
        <f t="shared" si="102"/>
        <v>0</v>
      </c>
      <c r="M221" s="146">
        <f t="shared" si="102"/>
        <v>0</v>
      </c>
      <c r="N221" s="146">
        <f>SUM(K221:M221)</f>
        <v>46711234</v>
      </c>
    </row>
    <row r="222" spans="1:14" ht="31.5" x14ac:dyDescent="0.25">
      <c r="A222" s="134" t="s">
        <v>124</v>
      </c>
      <c r="B222" s="135" t="s">
        <v>66</v>
      </c>
      <c r="C222" s="104">
        <v>0</v>
      </c>
      <c r="D222" s="104">
        <v>0</v>
      </c>
      <c r="E222" s="104">
        <v>0</v>
      </c>
      <c r="F222" s="104">
        <f>SUM(C222:E222)</f>
        <v>0</v>
      </c>
      <c r="G222" s="104">
        <v>6711000</v>
      </c>
      <c r="H222" s="104">
        <v>0</v>
      </c>
      <c r="I222" s="104">
        <v>0</v>
      </c>
      <c r="J222" s="104">
        <f>SUM(G222:I222)</f>
        <v>6711000</v>
      </c>
      <c r="K222" s="104">
        <f t="shared" si="102"/>
        <v>6711000</v>
      </c>
      <c r="L222" s="104">
        <f t="shared" si="102"/>
        <v>0</v>
      </c>
      <c r="M222" s="104">
        <f t="shared" si="102"/>
        <v>0</v>
      </c>
      <c r="N222" s="104">
        <f>SUM(K222:M222)</f>
        <v>6711000</v>
      </c>
    </row>
    <row r="223" spans="1:14" ht="31.5" x14ac:dyDescent="0.25">
      <c r="A223" s="132" t="s">
        <v>125</v>
      </c>
      <c r="B223" s="148" t="s">
        <v>272</v>
      </c>
      <c r="C223" s="107">
        <f t="shared" ref="C223:N223" si="103">SUM(C222)</f>
        <v>0</v>
      </c>
      <c r="D223" s="107">
        <f t="shared" si="103"/>
        <v>0</v>
      </c>
      <c r="E223" s="107">
        <f t="shared" si="103"/>
        <v>0</v>
      </c>
      <c r="F223" s="107">
        <f t="shared" si="103"/>
        <v>0</v>
      </c>
      <c r="G223" s="107">
        <f t="shared" si="103"/>
        <v>6711000</v>
      </c>
      <c r="H223" s="107">
        <f t="shared" si="103"/>
        <v>0</v>
      </c>
      <c r="I223" s="107">
        <f t="shared" si="103"/>
        <v>0</v>
      </c>
      <c r="J223" s="107">
        <f t="shared" si="103"/>
        <v>6711000</v>
      </c>
      <c r="K223" s="107">
        <f t="shared" si="103"/>
        <v>6711000</v>
      </c>
      <c r="L223" s="107">
        <f t="shared" si="103"/>
        <v>0</v>
      </c>
      <c r="M223" s="107">
        <f t="shared" si="103"/>
        <v>0</v>
      </c>
      <c r="N223" s="107">
        <f t="shared" si="103"/>
        <v>6711000</v>
      </c>
    </row>
    <row r="224" spans="1:14" x14ac:dyDescent="0.25">
      <c r="A224" s="134" t="s">
        <v>126</v>
      </c>
      <c r="B224" s="149" t="s">
        <v>68</v>
      </c>
      <c r="C224" s="104">
        <v>0</v>
      </c>
      <c r="D224" s="104">
        <v>0</v>
      </c>
      <c r="E224" s="104">
        <v>0</v>
      </c>
      <c r="F224" s="104">
        <f>SUM(C224:E224)</f>
        <v>0</v>
      </c>
      <c r="G224" s="104">
        <v>0</v>
      </c>
      <c r="H224" s="104">
        <v>0</v>
      </c>
      <c r="I224" s="104">
        <v>0</v>
      </c>
      <c r="J224" s="104">
        <f>SUM(G224:I224)</f>
        <v>0</v>
      </c>
      <c r="K224" s="104">
        <f>C224+G224</f>
        <v>0</v>
      </c>
      <c r="L224" s="104">
        <f>D224+H224</f>
        <v>0</v>
      </c>
      <c r="M224" s="104">
        <f>E224+I224</f>
        <v>0</v>
      </c>
      <c r="N224" s="104">
        <f>SUM(K224:M224)</f>
        <v>0</v>
      </c>
    </row>
    <row r="225" spans="1:14" x14ac:dyDescent="0.25">
      <c r="A225" s="132" t="s">
        <v>127</v>
      </c>
      <c r="B225" s="150" t="s">
        <v>273</v>
      </c>
      <c r="C225" s="107">
        <f t="shared" ref="C225:N225" si="104">SUM(C224)</f>
        <v>0</v>
      </c>
      <c r="D225" s="107">
        <f t="shared" si="104"/>
        <v>0</v>
      </c>
      <c r="E225" s="107">
        <f t="shared" si="104"/>
        <v>0</v>
      </c>
      <c r="F225" s="107">
        <f t="shared" si="104"/>
        <v>0</v>
      </c>
      <c r="G225" s="107">
        <f t="shared" si="104"/>
        <v>0</v>
      </c>
      <c r="H225" s="107">
        <f t="shared" si="104"/>
        <v>0</v>
      </c>
      <c r="I225" s="107">
        <f t="shared" si="104"/>
        <v>0</v>
      </c>
      <c r="J225" s="107">
        <f t="shared" si="104"/>
        <v>0</v>
      </c>
      <c r="K225" s="107">
        <f t="shared" si="104"/>
        <v>0</v>
      </c>
      <c r="L225" s="107">
        <f t="shared" si="104"/>
        <v>0</v>
      </c>
      <c r="M225" s="107">
        <f t="shared" si="104"/>
        <v>0</v>
      </c>
      <c r="N225" s="107">
        <f t="shared" si="104"/>
        <v>0</v>
      </c>
    </row>
    <row r="226" spans="1:14" x14ac:dyDescent="0.25">
      <c r="A226" s="134" t="s">
        <v>128</v>
      </c>
      <c r="B226" s="135" t="s">
        <v>145</v>
      </c>
      <c r="C226" s="104">
        <v>0</v>
      </c>
      <c r="D226" s="104">
        <v>0</v>
      </c>
      <c r="E226" s="104">
        <v>0</v>
      </c>
      <c r="F226" s="104">
        <f>SUM(C226:E226)</f>
        <v>0</v>
      </c>
      <c r="G226" s="104">
        <v>0</v>
      </c>
      <c r="H226" s="104">
        <v>0</v>
      </c>
      <c r="I226" s="104">
        <v>0</v>
      </c>
      <c r="J226" s="104">
        <f>SUM(G226:I226)</f>
        <v>0</v>
      </c>
      <c r="K226" s="104">
        <f t="shared" ref="K226:K232" si="105">C226+G226</f>
        <v>0</v>
      </c>
      <c r="L226" s="104">
        <f t="shared" ref="L226:L234" si="106">D226+H226</f>
        <v>0</v>
      </c>
      <c r="M226" s="104">
        <f t="shared" ref="M226:M234" si="107">E226+I226</f>
        <v>0</v>
      </c>
      <c r="N226" s="104">
        <f t="shared" ref="N226:N232" si="108">SUM(K226:M226)</f>
        <v>0</v>
      </c>
    </row>
    <row r="227" spans="1:14" x14ac:dyDescent="0.25">
      <c r="A227" s="134" t="s">
        <v>129</v>
      </c>
      <c r="B227" s="135" t="s">
        <v>45</v>
      </c>
      <c r="C227" s="104">
        <v>0</v>
      </c>
      <c r="D227" s="104">
        <v>0</v>
      </c>
      <c r="E227" s="104">
        <v>0</v>
      </c>
      <c r="F227" s="104">
        <f t="shared" ref="F227:F242" si="109">SUM(C227:E227)</f>
        <v>0</v>
      </c>
      <c r="G227" s="104">
        <v>0</v>
      </c>
      <c r="H227" s="104">
        <v>0</v>
      </c>
      <c r="I227" s="104">
        <v>0</v>
      </c>
      <c r="J227" s="104">
        <f t="shared" ref="J227:J242" si="110">SUM(G227:I227)</f>
        <v>0</v>
      </c>
      <c r="K227" s="104">
        <f t="shared" si="105"/>
        <v>0</v>
      </c>
      <c r="L227" s="104">
        <f t="shared" si="106"/>
        <v>0</v>
      </c>
      <c r="M227" s="104">
        <f t="shared" si="107"/>
        <v>0</v>
      </c>
      <c r="N227" s="104">
        <f t="shared" si="108"/>
        <v>0</v>
      </c>
    </row>
    <row r="228" spans="1:14" x14ac:dyDescent="0.25">
      <c r="A228" s="134" t="s">
        <v>130</v>
      </c>
      <c r="B228" s="135" t="s">
        <v>146</v>
      </c>
      <c r="C228" s="104">
        <v>0</v>
      </c>
      <c r="D228" s="104">
        <v>0</v>
      </c>
      <c r="E228" s="104">
        <v>0</v>
      </c>
      <c r="F228" s="104">
        <f t="shared" si="109"/>
        <v>0</v>
      </c>
      <c r="G228" s="104">
        <v>0</v>
      </c>
      <c r="H228" s="104">
        <v>0</v>
      </c>
      <c r="I228" s="104">
        <v>0</v>
      </c>
      <c r="J228" s="104">
        <f t="shared" si="110"/>
        <v>0</v>
      </c>
      <c r="K228" s="104">
        <f t="shared" si="105"/>
        <v>0</v>
      </c>
      <c r="L228" s="104">
        <f t="shared" si="106"/>
        <v>0</v>
      </c>
      <c r="M228" s="104">
        <f t="shared" si="107"/>
        <v>0</v>
      </c>
      <c r="N228" s="104">
        <f t="shared" si="108"/>
        <v>0</v>
      </c>
    </row>
    <row r="229" spans="1:14" x14ac:dyDescent="0.25">
      <c r="A229" s="134" t="s">
        <v>131</v>
      </c>
      <c r="B229" s="135" t="s">
        <v>46</v>
      </c>
      <c r="C229" s="104">
        <v>0</v>
      </c>
      <c r="D229" s="104">
        <v>0</v>
      </c>
      <c r="E229" s="104">
        <v>0</v>
      </c>
      <c r="F229" s="104">
        <f t="shared" si="109"/>
        <v>0</v>
      </c>
      <c r="G229" s="104">
        <v>0</v>
      </c>
      <c r="H229" s="104">
        <v>0</v>
      </c>
      <c r="I229" s="104">
        <v>0</v>
      </c>
      <c r="J229" s="104">
        <f t="shared" si="110"/>
        <v>0</v>
      </c>
      <c r="K229" s="104">
        <f t="shared" si="105"/>
        <v>0</v>
      </c>
      <c r="L229" s="104">
        <f t="shared" si="106"/>
        <v>0</v>
      </c>
      <c r="M229" s="104">
        <f t="shared" si="107"/>
        <v>0</v>
      </c>
      <c r="N229" s="104">
        <f t="shared" si="108"/>
        <v>0</v>
      </c>
    </row>
    <row r="230" spans="1:14" x14ac:dyDescent="0.25">
      <c r="A230" s="134" t="s">
        <v>132</v>
      </c>
      <c r="B230" s="135" t="s">
        <v>47</v>
      </c>
      <c r="C230" s="104">
        <v>1000000</v>
      </c>
      <c r="D230" s="104">
        <v>0</v>
      </c>
      <c r="E230" s="104">
        <v>0</v>
      </c>
      <c r="F230" s="104">
        <f t="shared" si="109"/>
        <v>1000000</v>
      </c>
      <c r="G230" s="104">
        <v>0</v>
      </c>
      <c r="H230" s="104">
        <v>0</v>
      </c>
      <c r="I230" s="104">
        <v>0</v>
      </c>
      <c r="J230" s="104">
        <f t="shared" si="110"/>
        <v>0</v>
      </c>
      <c r="K230" s="104">
        <f t="shared" si="105"/>
        <v>1000000</v>
      </c>
      <c r="L230" s="104">
        <f t="shared" si="106"/>
        <v>0</v>
      </c>
      <c r="M230" s="104">
        <f t="shared" si="107"/>
        <v>0</v>
      </c>
      <c r="N230" s="104">
        <f t="shared" si="108"/>
        <v>1000000</v>
      </c>
    </row>
    <row r="231" spans="1:14" x14ac:dyDescent="0.25">
      <c r="A231" s="134" t="s">
        <v>133</v>
      </c>
      <c r="B231" s="135" t="s">
        <v>48</v>
      </c>
      <c r="C231" s="104">
        <v>0</v>
      </c>
      <c r="D231" s="104">
        <v>0</v>
      </c>
      <c r="E231" s="104">
        <v>0</v>
      </c>
      <c r="F231" s="104">
        <f t="shared" si="109"/>
        <v>0</v>
      </c>
      <c r="G231" s="104">
        <v>0</v>
      </c>
      <c r="H231" s="104">
        <v>0</v>
      </c>
      <c r="I231" s="104">
        <v>0</v>
      </c>
      <c r="J231" s="104">
        <f t="shared" si="110"/>
        <v>0</v>
      </c>
      <c r="K231" s="104">
        <f t="shared" si="105"/>
        <v>0</v>
      </c>
      <c r="L231" s="104">
        <f t="shared" si="106"/>
        <v>0</v>
      </c>
      <c r="M231" s="104">
        <f t="shared" si="107"/>
        <v>0</v>
      </c>
      <c r="N231" s="104">
        <f t="shared" si="108"/>
        <v>0</v>
      </c>
    </row>
    <row r="232" spans="1:14" x14ac:dyDescent="0.25">
      <c r="A232" s="134" t="s">
        <v>192</v>
      </c>
      <c r="B232" s="135" t="s">
        <v>49</v>
      </c>
      <c r="C232" s="104">
        <v>0</v>
      </c>
      <c r="D232" s="104">
        <v>0</v>
      </c>
      <c r="E232" s="104">
        <v>0</v>
      </c>
      <c r="F232" s="104">
        <f t="shared" si="109"/>
        <v>0</v>
      </c>
      <c r="G232" s="104">
        <v>0</v>
      </c>
      <c r="H232" s="104">
        <v>0</v>
      </c>
      <c r="I232" s="104">
        <v>0</v>
      </c>
      <c r="J232" s="104">
        <f t="shared" si="110"/>
        <v>0</v>
      </c>
      <c r="K232" s="104">
        <f t="shared" si="105"/>
        <v>0</v>
      </c>
      <c r="L232" s="104">
        <f t="shared" si="106"/>
        <v>0</v>
      </c>
      <c r="M232" s="104">
        <f t="shared" si="107"/>
        <v>0</v>
      </c>
      <c r="N232" s="104">
        <f t="shared" si="108"/>
        <v>0</v>
      </c>
    </row>
    <row r="233" spans="1:14" x14ac:dyDescent="0.25">
      <c r="A233" s="134" t="s">
        <v>193</v>
      </c>
      <c r="B233" s="151" t="s">
        <v>147</v>
      </c>
      <c r="C233" s="152">
        <v>0</v>
      </c>
      <c r="D233" s="152">
        <v>0</v>
      </c>
      <c r="E233" s="152">
        <v>0</v>
      </c>
      <c r="F233" s="152">
        <f t="shared" si="109"/>
        <v>0</v>
      </c>
      <c r="G233" s="152">
        <v>0</v>
      </c>
      <c r="H233" s="152">
        <v>0</v>
      </c>
      <c r="I233" s="152">
        <v>0</v>
      </c>
      <c r="J233" s="152">
        <f t="shared" si="110"/>
        <v>0</v>
      </c>
      <c r="K233" s="152">
        <f>C233+G233</f>
        <v>0</v>
      </c>
      <c r="L233" s="152">
        <f t="shared" si="106"/>
        <v>0</v>
      </c>
      <c r="M233" s="152">
        <f t="shared" si="107"/>
        <v>0</v>
      </c>
      <c r="N233" s="152">
        <f>SUM(K233:M233)</f>
        <v>0</v>
      </c>
    </row>
    <row r="234" spans="1:14" x14ac:dyDescent="0.25">
      <c r="A234" s="134" t="s">
        <v>194</v>
      </c>
      <c r="B234" s="151" t="s">
        <v>148</v>
      </c>
      <c r="C234" s="152">
        <v>0</v>
      </c>
      <c r="D234" s="152">
        <v>0</v>
      </c>
      <c r="E234" s="152">
        <v>0</v>
      </c>
      <c r="F234" s="152">
        <f t="shared" si="109"/>
        <v>0</v>
      </c>
      <c r="G234" s="152">
        <v>0</v>
      </c>
      <c r="H234" s="152">
        <v>0</v>
      </c>
      <c r="I234" s="152">
        <v>0</v>
      </c>
      <c r="J234" s="152">
        <f t="shared" si="110"/>
        <v>0</v>
      </c>
      <c r="K234" s="152">
        <f>C234+G234</f>
        <v>0</v>
      </c>
      <c r="L234" s="152">
        <f t="shared" si="106"/>
        <v>0</v>
      </c>
      <c r="M234" s="152">
        <f t="shared" si="107"/>
        <v>0</v>
      </c>
      <c r="N234" s="152">
        <f>SUM(K234:M234)</f>
        <v>0</v>
      </c>
    </row>
    <row r="235" spans="1:14" x14ac:dyDescent="0.25">
      <c r="A235" s="134" t="s">
        <v>195</v>
      </c>
      <c r="B235" s="135" t="s">
        <v>290</v>
      </c>
      <c r="C235" s="104">
        <f>SUM(C233:C234)</f>
        <v>0</v>
      </c>
      <c r="D235" s="104">
        <f>SUM(D233:D234)</f>
        <v>0</v>
      </c>
      <c r="E235" s="104">
        <f>SUM(E233:E234)</f>
        <v>0</v>
      </c>
      <c r="F235" s="104">
        <f t="shared" si="109"/>
        <v>0</v>
      </c>
      <c r="G235" s="104">
        <f>SUM(G233:G234)</f>
        <v>0</v>
      </c>
      <c r="H235" s="104">
        <f>SUM(H233:H234)</f>
        <v>0</v>
      </c>
      <c r="I235" s="104">
        <f>SUM(I233:I234)</f>
        <v>0</v>
      </c>
      <c r="J235" s="104">
        <f t="shared" si="110"/>
        <v>0</v>
      </c>
      <c r="K235" s="104">
        <f>SUM(K233:K234)</f>
        <v>0</v>
      </c>
      <c r="L235" s="104">
        <f>SUM(L233:L234)</f>
        <v>0</v>
      </c>
      <c r="M235" s="104">
        <f>SUM(M233:M234)</f>
        <v>0</v>
      </c>
      <c r="N235" s="104">
        <f>SUM(N233:N234)</f>
        <v>0</v>
      </c>
    </row>
    <row r="236" spans="1:14" x14ac:dyDescent="0.25">
      <c r="A236" s="134" t="s">
        <v>196</v>
      </c>
      <c r="B236" s="151" t="s">
        <v>150</v>
      </c>
      <c r="C236" s="152">
        <v>0</v>
      </c>
      <c r="D236" s="152">
        <v>0</v>
      </c>
      <c r="E236" s="152">
        <v>0</v>
      </c>
      <c r="F236" s="152">
        <f t="shared" si="109"/>
        <v>0</v>
      </c>
      <c r="G236" s="152">
        <v>0</v>
      </c>
      <c r="H236" s="152">
        <v>0</v>
      </c>
      <c r="I236" s="152">
        <v>0</v>
      </c>
      <c r="J236" s="152">
        <f t="shared" si="110"/>
        <v>0</v>
      </c>
      <c r="K236" s="152">
        <f t="shared" ref="K236:M237" si="111">C236+G236</f>
        <v>0</v>
      </c>
      <c r="L236" s="152">
        <f t="shared" si="111"/>
        <v>0</v>
      </c>
      <c r="M236" s="152">
        <f t="shared" si="111"/>
        <v>0</v>
      </c>
      <c r="N236" s="152">
        <f>SUM(K236:M236)</f>
        <v>0</v>
      </c>
    </row>
    <row r="237" spans="1:14" x14ac:dyDescent="0.25">
      <c r="A237" s="134" t="s">
        <v>197</v>
      </c>
      <c r="B237" s="151" t="s">
        <v>151</v>
      </c>
      <c r="C237" s="152">
        <v>0</v>
      </c>
      <c r="D237" s="152">
        <v>0</v>
      </c>
      <c r="E237" s="152">
        <v>0</v>
      </c>
      <c r="F237" s="152">
        <f t="shared" si="109"/>
        <v>0</v>
      </c>
      <c r="G237" s="152">
        <v>0</v>
      </c>
      <c r="H237" s="152">
        <v>0</v>
      </c>
      <c r="I237" s="152">
        <v>0</v>
      </c>
      <c r="J237" s="152">
        <f t="shared" si="110"/>
        <v>0</v>
      </c>
      <c r="K237" s="152">
        <f t="shared" si="111"/>
        <v>0</v>
      </c>
      <c r="L237" s="152">
        <f t="shared" si="111"/>
        <v>0</v>
      </c>
      <c r="M237" s="152">
        <f t="shared" si="111"/>
        <v>0</v>
      </c>
      <c r="N237" s="152">
        <f>SUM(K237:M237)</f>
        <v>0</v>
      </c>
    </row>
    <row r="238" spans="1:14" x14ac:dyDescent="0.25">
      <c r="A238" s="134" t="s">
        <v>198</v>
      </c>
      <c r="B238" s="135" t="s">
        <v>291</v>
      </c>
      <c r="C238" s="104">
        <f>SUM(C236:C237)</f>
        <v>0</v>
      </c>
      <c r="D238" s="104">
        <f>SUM(D236:D237)</f>
        <v>0</v>
      </c>
      <c r="E238" s="104">
        <f>SUM(E236:E237)</f>
        <v>0</v>
      </c>
      <c r="F238" s="104">
        <f t="shared" si="109"/>
        <v>0</v>
      </c>
      <c r="G238" s="104">
        <f>SUM(G236:G237)</f>
        <v>0</v>
      </c>
      <c r="H238" s="104">
        <f>SUM(H236:H237)</f>
        <v>0</v>
      </c>
      <c r="I238" s="104">
        <f>SUM(I236:I237)</f>
        <v>0</v>
      </c>
      <c r="J238" s="104">
        <f t="shared" si="110"/>
        <v>0</v>
      </c>
      <c r="K238" s="104">
        <f>SUM(K236:K237)</f>
        <v>0</v>
      </c>
      <c r="L238" s="104">
        <f>SUM(L236:L237)</f>
        <v>0</v>
      </c>
      <c r="M238" s="104">
        <f>SUM(M236:M237)</f>
        <v>0</v>
      </c>
      <c r="N238" s="104">
        <f>SUM(N236:N237)</f>
        <v>0</v>
      </c>
    </row>
    <row r="239" spans="1:14" x14ac:dyDescent="0.25">
      <c r="A239" s="134" t="s">
        <v>199</v>
      </c>
      <c r="B239" s="135" t="s">
        <v>153</v>
      </c>
      <c r="C239" s="104">
        <v>0</v>
      </c>
      <c r="D239" s="104">
        <v>0</v>
      </c>
      <c r="E239" s="104">
        <v>0</v>
      </c>
      <c r="F239" s="104">
        <f t="shared" si="109"/>
        <v>0</v>
      </c>
      <c r="G239" s="104">
        <v>18000</v>
      </c>
      <c r="H239" s="104">
        <v>0</v>
      </c>
      <c r="I239" s="104">
        <v>0</v>
      </c>
      <c r="J239" s="104">
        <f t="shared" si="110"/>
        <v>18000</v>
      </c>
      <c r="K239" s="104">
        <f t="shared" ref="K239:M240" si="112">C239+G239</f>
        <v>18000</v>
      </c>
      <c r="L239" s="104">
        <f t="shared" si="112"/>
        <v>0</v>
      </c>
      <c r="M239" s="104">
        <f t="shared" si="112"/>
        <v>0</v>
      </c>
      <c r="N239" s="104">
        <f>SUM(K239:M239)</f>
        <v>18000</v>
      </c>
    </row>
    <row r="240" spans="1:14" x14ac:dyDescent="0.25">
      <c r="A240" s="134" t="s">
        <v>200</v>
      </c>
      <c r="B240" s="153" t="s">
        <v>50</v>
      </c>
      <c r="C240" s="104">
        <v>0</v>
      </c>
      <c r="D240" s="104">
        <v>0</v>
      </c>
      <c r="E240" s="104">
        <v>0</v>
      </c>
      <c r="F240" s="104">
        <f t="shared" si="109"/>
        <v>0</v>
      </c>
      <c r="G240" s="104">
        <v>494396</v>
      </c>
      <c r="H240" s="104">
        <v>0</v>
      </c>
      <c r="I240" s="104">
        <v>0</v>
      </c>
      <c r="J240" s="104">
        <f t="shared" si="110"/>
        <v>494396</v>
      </c>
      <c r="K240" s="104">
        <f t="shared" si="112"/>
        <v>494396</v>
      </c>
      <c r="L240" s="104">
        <f t="shared" si="112"/>
        <v>0</v>
      </c>
      <c r="M240" s="104">
        <f t="shared" si="112"/>
        <v>0</v>
      </c>
      <c r="N240" s="104">
        <f>SUM(K240:M240)</f>
        <v>494396</v>
      </c>
    </row>
    <row r="241" spans="1:14" x14ac:dyDescent="0.25">
      <c r="A241" s="132" t="s">
        <v>201</v>
      </c>
      <c r="B241" s="154" t="s">
        <v>274</v>
      </c>
      <c r="C241" s="107">
        <f>C226+C227+C228+C229+C230+C231+C232+C235+C238+C239+C240</f>
        <v>1000000</v>
      </c>
      <c r="D241" s="107">
        <f>D226+D227+D228+D229+D230+D231+D232+D235+D238+D239+D240</f>
        <v>0</v>
      </c>
      <c r="E241" s="107">
        <f>E226+E227+E228+E229+E230+E231+E232+E235+E238+E239+E240</f>
        <v>0</v>
      </c>
      <c r="F241" s="107">
        <f t="shared" si="109"/>
        <v>1000000</v>
      </c>
      <c r="G241" s="107">
        <f>G226+G227+G228+G229+G230+G231+G232+G235+G238+G239+G240</f>
        <v>512396</v>
      </c>
      <c r="H241" s="107">
        <f>H226+H227+H228+H229+H230+H231+H232+H235+H238+H239+H240</f>
        <v>0</v>
      </c>
      <c r="I241" s="107">
        <f>I226+I227+I228+I229+I230+I231+I232+I235+I238+I239+I240</f>
        <v>0</v>
      </c>
      <c r="J241" s="107">
        <f t="shared" si="110"/>
        <v>512396</v>
      </c>
      <c r="K241" s="107">
        <f>K226+K227+K228+K229+K230+K231+K232+K235+K238+K239+K240</f>
        <v>1512396</v>
      </c>
      <c r="L241" s="107">
        <f>L226+L227+L228+L229+L230+L231+L232+L235+L238+L239+L240</f>
        <v>0</v>
      </c>
      <c r="M241" s="107">
        <f>M226+M227+M228+M229+M230+M231+M232+M235+M238+M239+M240</f>
        <v>0</v>
      </c>
      <c r="N241" s="107">
        <f>N226+N227+N228+N229+N230+N231+N232+N235+N238+N239+N240</f>
        <v>1512396</v>
      </c>
    </row>
    <row r="242" spans="1:14" x14ac:dyDescent="0.25">
      <c r="A242" s="134" t="s">
        <v>202</v>
      </c>
      <c r="B242" s="153" t="s">
        <v>59</v>
      </c>
      <c r="C242" s="104">
        <v>0</v>
      </c>
      <c r="D242" s="104">
        <v>0</v>
      </c>
      <c r="E242" s="104">
        <v>0</v>
      </c>
      <c r="F242" s="104">
        <f t="shared" si="109"/>
        <v>0</v>
      </c>
      <c r="G242" s="104">
        <v>0</v>
      </c>
      <c r="H242" s="104">
        <v>0</v>
      </c>
      <c r="I242" s="104">
        <v>0</v>
      </c>
      <c r="J242" s="104">
        <f t="shared" si="110"/>
        <v>0</v>
      </c>
      <c r="K242" s="104">
        <f>C242+G242</f>
        <v>0</v>
      </c>
      <c r="L242" s="104">
        <f>D242+H242</f>
        <v>0</v>
      </c>
      <c r="M242" s="104">
        <f>E242+I242</f>
        <v>0</v>
      </c>
      <c r="N242" s="104">
        <f>SUM(K242:M242)</f>
        <v>0</v>
      </c>
    </row>
    <row r="243" spans="1:14" x14ac:dyDescent="0.25">
      <c r="A243" s="132" t="s">
        <v>203</v>
      </c>
      <c r="B243" s="155" t="s">
        <v>275</v>
      </c>
      <c r="C243" s="107">
        <f t="shared" ref="C243:N243" si="113">SUM(C242)</f>
        <v>0</v>
      </c>
      <c r="D243" s="107">
        <f t="shared" si="113"/>
        <v>0</v>
      </c>
      <c r="E243" s="107">
        <f t="shared" si="113"/>
        <v>0</v>
      </c>
      <c r="F243" s="107">
        <f t="shared" si="113"/>
        <v>0</v>
      </c>
      <c r="G243" s="107">
        <f t="shared" si="113"/>
        <v>0</v>
      </c>
      <c r="H243" s="107">
        <f t="shared" si="113"/>
        <v>0</v>
      </c>
      <c r="I243" s="107">
        <f t="shared" si="113"/>
        <v>0</v>
      </c>
      <c r="J243" s="107">
        <f t="shared" si="113"/>
        <v>0</v>
      </c>
      <c r="K243" s="107">
        <f t="shared" si="113"/>
        <v>0</v>
      </c>
      <c r="L243" s="107">
        <f t="shared" si="113"/>
        <v>0</v>
      </c>
      <c r="M243" s="107">
        <f t="shared" si="113"/>
        <v>0</v>
      </c>
      <c r="N243" s="107">
        <f t="shared" si="113"/>
        <v>0</v>
      </c>
    </row>
    <row r="244" spans="1:14" x14ac:dyDescent="0.25">
      <c r="A244" s="132" t="s">
        <v>204</v>
      </c>
      <c r="B244" s="156" t="s">
        <v>276</v>
      </c>
      <c r="C244" s="107">
        <f t="shared" ref="C244:N244" si="114">C223+C241+C243+C225</f>
        <v>1000000</v>
      </c>
      <c r="D244" s="107">
        <f t="shared" si="114"/>
        <v>0</v>
      </c>
      <c r="E244" s="107">
        <f t="shared" si="114"/>
        <v>0</v>
      </c>
      <c r="F244" s="107">
        <f t="shared" si="114"/>
        <v>1000000</v>
      </c>
      <c r="G244" s="107">
        <f t="shared" si="114"/>
        <v>7223396</v>
      </c>
      <c r="H244" s="107">
        <f t="shared" si="114"/>
        <v>0</v>
      </c>
      <c r="I244" s="107">
        <f t="shared" si="114"/>
        <v>0</v>
      </c>
      <c r="J244" s="107">
        <f t="shared" si="114"/>
        <v>7223396</v>
      </c>
      <c r="K244" s="107">
        <f t="shared" si="114"/>
        <v>8223396</v>
      </c>
      <c r="L244" s="107">
        <f t="shared" si="114"/>
        <v>0</v>
      </c>
      <c r="M244" s="107">
        <f t="shared" si="114"/>
        <v>0</v>
      </c>
      <c r="N244" s="107">
        <f t="shared" si="114"/>
        <v>8223396</v>
      </c>
    </row>
    <row r="245" spans="1:14" x14ac:dyDescent="0.25">
      <c r="A245" s="134" t="s">
        <v>205</v>
      </c>
      <c r="B245" s="135" t="s">
        <v>43</v>
      </c>
      <c r="C245" s="104">
        <v>0</v>
      </c>
      <c r="D245" s="104">
        <v>0</v>
      </c>
      <c r="E245" s="104">
        <v>0</v>
      </c>
      <c r="F245" s="104">
        <f>SUM(C245:E245)</f>
        <v>0</v>
      </c>
      <c r="G245" s="104">
        <v>0</v>
      </c>
      <c r="H245" s="104">
        <v>0</v>
      </c>
      <c r="I245" s="104">
        <v>0</v>
      </c>
      <c r="J245" s="104">
        <f>SUM(G245:I245)</f>
        <v>0</v>
      </c>
      <c r="K245" s="104">
        <f t="shared" ref="K245:M246" si="115">C245+G245</f>
        <v>0</v>
      </c>
      <c r="L245" s="104">
        <f t="shared" si="115"/>
        <v>0</v>
      </c>
      <c r="M245" s="104">
        <f t="shared" si="115"/>
        <v>0</v>
      </c>
      <c r="N245" s="104">
        <f>SUM(K245:M245)</f>
        <v>0</v>
      </c>
    </row>
    <row r="246" spans="1:14" ht="31.5" x14ac:dyDescent="0.25">
      <c r="A246" s="134" t="s">
        <v>206</v>
      </c>
      <c r="B246" s="135" t="s">
        <v>44</v>
      </c>
      <c r="C246" s="104">
        <v>0</v>
      </c>
      <c r="D246" s="104">
        <v>0</v>
      </c>
      <c r="E246" s="104">
        <v>0</v>
      </c>
      <c r="F246" s="104">
        <f>SUM(C246:E246)</f>
        <v>0</v>
      </c>
      <c r="G246" s="104">
        <v>0</v>
      </c>
      <c r="H246" s="104">
        <v>0</v>
      </c>
      <c r="I246" s="104">
        <v>0</v>
      </c>
      <c r="J246" s="104">
        <f>SUM(G246:I246)</f>
        <v>0</v>
      </c>
      <c r="K246" s="104">
        <f t="shared" si="115"/>
        <v>0</v>
      </c>
      <c r="L246" s="104">
        <f t="shared" si="115"/>
        <v>0</v>
      </c>
      <c r="M246" s="104">
        <f t="shared" si="115"/>
        <v>0</v>
      </c>
      <c r="N246" s="104">
        <f>SUM(K246:M246)</f>
        <v>0</v>
      </c>
    </row>
    <row r="247" spans="1:14" ht="31.5" x14ac:dyDescent="0.25">
      <c r="A247" s="132" t="s">
        <v>207</v>
      </c>
      <c r="B247" s="157" t="s">
        <v>277</v>
      </c>
      <c r="C247" s="107">
        <f t="shared" ref="C247:N247" si="116">SUM(C245:C246)</f>
        <v>0</v>
      </c>
      <c r="D247" s="107">
        <f t="shared" si="116"/>
        <v>0</v>
      </c>
      <c r="E247" s="107">
        <f t="shared" si="116"/>
        <v>0</v>
      </c>
      <c r="F247" s="107">
        <f t="shared" si="116"/>
        <v>0</v>
      </c>
      <c r="G247" s="107">
        <f t="shared" si="116"/>
        <v>0</v>
      </c>
      <c r="H247" s="107">
        <f t="shared" si="116"/>
        <v>0</v>
      </c>
      <c r="I247" s="107">
        <f t="shared" si="116"/>
        <v>0</v>
      </c>
      <c r="J247" s="107">
        <f t="shared" si="116"/>
        <v>0</v>
      </c>
      <c r="K247" s="107">
        <f t="shared" si="116"/>
        <v>0</v>
      </c>
      <c r="L247" s="107">
        <f t="shared" si="116"/>
        <v>0</v>
      </c>
      <c r="M247" s="107">
        <f t="shared" si="116"/>
        <v>0</v>
      </c>
      <c r="N247" s="107">
        <f t="shared" si="116"/>
        <v>0</v>
      </c>
    </row>
    <row r="248" spans="1:14" x14ac:dyDescent="0.25">
      <c r="A248" s="134" t="s">
        <v>208</v>
      </c>
      <c r="B248" s="158" t="s">
        <v>56</v>
      </c>
      <c r="C248" s="104">
        <v>0</v>
      </c>
      <c r="D248" s="104">
        <v>0</v>
      </c>
      <c r="E248" s="104">
        <v>0</v>
      </c>
      <c r="F248" s="104">
        <f>SUM(C248:E248)</f>
        <v>0</v>
      </c>
      <c r="G248" s="104">
        <v>0</v>
      </c>
      <c r="H248" s="104">
        <v>0</v>
      </c>
      <c r="I248" s="104">
        <v>0</v>
      </c>
      <c r="J248" s="104">
        <f>SUM(G248:I248)</f>
        <v>0</v>
      </c>
      <c r="K248" s="104">
        <f>C248+G248</f>
        <v>0</v>
      </c>
      <c r="L248" s="104">
        <f>D248+H248</f>
        <v>0</v>
      </c>
      <c r="M248" s="104">
        <f>E248+I248</f>
        <v>0</v>
      </c>
      <c r="N248" s="104">
        <f>SUM(K248:M248)</f>
        <v>0</v>
      </c>
    </row>
    <row r="249" spans="1:14" x14ac:dyDescent="0.25">
      <c r="A249" s="132" t="s">
        <v>209</v>
      </c>
      <c r="B249" s="159" t="s">
        <v>278</v>
      </c>
      <c r="C249" s="107">
        <f>SUM(C248)</f>
        <v>0</v>
      </c>
      <c r="D249" s="107">
        <f>SUM(D248)</f>
        <v>0</v>
      </c>
      <c r="E249" s="107">
        <f>SUM(E248)</f>
        <v>0</v>
      </c>
      <c r="F249" s="107">
        <f>SUM(C249:E249)</f>
        <v>0</v>
      </c>
      <c r="G249" s="107">
        <f>SUM(G248)</f>
        <v>0</v>
      </c>
      <c r="H249" s="107">
        <f>SUM(H248)</f>
        <v>0</v>
      </c>
      <c r="I249" s="107">
        <f>SUM(I248)</f>
        <v>0</v>
      </c>
      <c r="J249" s="107">
        <f>SUM(G249:I249)</f>
        <v>0</v>
      </c>
      <c r="K249" s="107">
        <f>SUM(K248)</f>
        <v>0</v>
      </c>
      <c r="L249" s="107">
        <f>SUM(L248)</f>
        <v>0</v>
      </c>
      <c r="M249" s="107">
        <f>SUM(M248)</f>
        <v>0</v>
      </c>
      <c r="N249" s="107">
        <f>SUM(N248)</f>
        <v>0</v>
      </c>
    </row>
    <row r="250" spans="1:14" x14ac:dyDescent="0.25">
      <c r="A250" s="134" t="s">
        <v>210</v>
      </c>
      <c r="B250" s="153" t="s">
        <v>62</v>
      </c>
      <c r="C250" s="104">
        <v>0</v>
      </c>
      <c r="D250" s="104">
        <v>0</v>
      </c>
      <c r="E250" s="104">
        <v>0</v>
      </c>
      <c r="F250" s="104">
        <f>SUM(C250:E250)</f>
        <v>0</v>
      </c>
      <c r="G250" s="104">
        <v>0</v>
      </c>
      <c r="H250" s="104">
        <v>0</v>
      </c>
      <c r="I250" s="104">
        <v>0</v>
      </c>
      <c r="J250" s="104">
        <f>SUM(G250:I250)</f>
        <v>0</v>
      </c>
      <c r="K250" s="104">
        <f>C250+G250</f>
        <v>0</v>
      </c>
      <c r="L250" s="104">
        <f>D250+H250</f>
        <v>0</v>
      </c>
      <c r="M250" s="104">
        <f>E250+I250</f>
        <v>0</v>
      </c>
      <c r="N250" s="104">
        <f>SUM(K250:M250)</f>
        <v>0</v>
      </c>
    </row>
    <row r="251" spans="1:14" x14ac:dyDescent="0.25">
      <c r="A251" s="132" t="s">
        <v>211</v>
      </c>
      <c r="B251" s="155" t="s">
        <v>279</v>
      </c>
      <c r="C251" s="107">
        <f>SUM(C248)</f>
        <v>0</v>
      </c>
      <c r="D251" s="107">
        <f>SUM(D248)</f>
        <v>0</v>
      </c>
      <c r="E251" s="107">
        <f>SUM(E248)</f>
        <v>0</v>
      </c>
      <c r="F251" s="107">
        <f>SUM(C251:E251)</f>
        <v>0</v>
      </c>
      <c r="G251" s="107">
        <f>SUM(G248)</f>
        <v>0</v>
      </c>
      <c r="H251" s="107">
        <f>SUM(H248)</f>
        <v>0</v>
      </c>
      <c r="I251" s="107">
        <f>SUM(I248)</f>
        <v>0</v>
      </c>
      <c r="J251" s="107">
        <f>SUM(G251:I251)</f>
        <v>0</v>
      </c>
      <c r="K251" s="107">
        <f>SUM(K250)</f>
        <v>0</v>
      </c>
      <c r="L251" s="107">
        <f>SUM(L250)</f>
        <v>0</v>
      </c>
      <c r="M251" s="107">
        <f>SUM(M250)</f>
        <v>0</v>
      </c>
      <c r="N251" s="107">
        <f>SUM(N250)</f>
        <v>0</v>
      </c>
    </row>
    <row r="252" spans="1:14" x14ac:dyDescent="0.25">
      <c r="A252" s="132" t="s">
        <v>212</v>
      </c>
      <c r="B252" s="156" t="s">
        <v>280</v>
      </c>
      <c r="C252" s="107">
        <f>C247+C251+C249</f>
        <v>0</v>
      </c>
      <c r="D252" s="107">
        <f>D247+D251+D249</f>
        <v>0</v>
      </c>
      <c r="E252" s="107">
        <f>E247+E251+E249</f>
        <v>0</v>
      </c>
      <c r="F252" s="107">
        <f>SUM(C252:E252)</f>
        <v>0</v>
      </c>
      <c r="G252" s="107">
        <f>G247+G251+G249</f>
        <v>0</v>
      </c>
      <c r="H252" s="107">
        <f>H247+H251+H249</f>
        <v>0</v>
      </c>
      <c r="I252" s="107">
        <f>I247+I251+I249</f>
        <v>0</v>
      </c>
      <c r="J252" s="107">
        <f>SUM(G252:I252)</f>
        <v>0</v>
      </c>
      <c r="K252" s="107">
        <f>K247+K251+K249</f>
        <v>0</v>
      </c>
      <c r="L252" s="107">
        <f>L247+L251+L249</f>
        <v>0</v>
      </c>
      <c r="M252" s="107">
        <f>M247+M251+M249</f>
        <v>0</v>
      </c>
      <c r="N252" s="107">
        <f>N247+N251+N249</f>
        <v>0</v>
      </c>
    </row>
    <row r="253" spans="1:14" x14ac:dyDescent="0.25">
      <c r="A253" s="132" t="s">
        <v>213</v>
      </c>
      <c r="B253" s="156" t="s">
        <v>281</v>
      </c>
      <c r="C253" s="107">
        <f t="shared" ref="C253:N253" si="117">C244+C252+C221</f>
        <v>47231234</v>
      </c>
      <c r="D253" s="107">
        <f t="shared" si="117"/>
        <v>0</v>
      </c>
      <c r="E253" s="107">
        <f t="shared" si="117"/>
        <v>0</v>
      </c>
      <c r="F253" s="107">
        <f t="shared" si="117"/>
        <v>47231234</v>
      </c>
      <c r="G253" s="107">
        <f t="shared" si="117"/>
        <v>7703396</v>
      </c>
      <c r="H253" s="107">
        <f t="shared" si="117"/>
        <v>0</v>
      </c>
      <c r="I253" s="107">
        <f t="shared" si="117"/>
        <v>0</v>
      </c>
      <c r="J253" s="107">
        <f t="shared" si="117"/>
        <v>7703396</v>
      </c>
      <c r="K253" s="107">
        <f t="shared" si="117"/>
        <v>54934630</v>
      </c>
      <c r="L253" s="107">
        <f t="shared" si="117"/>
        <v>0</v>
      </c>
      <c r="M253" s="107">
        <f t="shared" si="117"/>
        <v>0</v>
      </c>
      <c r="N253" s="107">
        <f t="shared" si="117"/>
        <v>54934630</v>
      </c>
    </row>
    <row r="254" spans="1:14" x14ac:dyDescent="0.25">
      <c r="A254" s="138"/>
      <c r="B254" s="156"/>
      <c r="C254" s="107"/>
      <c r="D254" s="138"/>
      <c r="E254" s="138"/>
      <c r="F254" s="138"/>
      <c r="G254" s="107"/>
      <c r="H254" s="138"/>
      <c r="I254" s="138"/>
      <c r="J254" s="138"/>
      <c r="K254" s="107"/>
      <c r="L254" s="138"/>
      <c r="M254" s="138"/>
      <c r="N254" s="138"/>
    </row>
    <row r="255" spans="1:14" x14ac:dyDescent="0.25">
      <c r="A255" s="132" t="s">
        <v>289</v>
      </c>
      <c r="B255" s="122" t="s">
        <v>6</v>
      </c>
      <c r="C255" s="107"/>
      <c r="D255" s="138"/>
      <c r="E255" s="138"/>
      <c r="F255" s="138"/>
      <c r="G255" s="107"/>
      <c r="H255" s="138"/>
      <c r="I255" s="138"/>
      <c r="J255" s="138"/>
      <c r="K255" s="107"/>
      <c r="L255" s="138"/>
      <c r="M255" s="138"/>
      <c r="N255" s="138"/>
    </row>
    <row r="256" spans="1:14" x14ac:dyDescent="0.25">
      <c r="A256" s="132" t="s">
        <v>123</v>
      </c>
      <c r="B256" s="145" t="s">
        <v>22</v>
      </c>
      <c r="C256" s="146">
        <f>C11+C46+C81+C116+C151+C186+C221</f>
        <v>2139975190</v>
      </c>
      <c r="D256" s="146">
        <f t="shared" ref="D256:F257" si="118">D11+D46+D81+D116+D151+D186+D221</f>
        <v>0</v>
      </c>
      <c r="E256" s="146">
        <f t="shared" si="118"/>
        <v>0</v>
      </c>
      <c r="F256" s="146">
        <f t="shared" si="118"/>
        <v>2139975190</v>
      </c>
      <c r="G256" s="181">
        <f t="shared" ref="G256:N257" si="119">G11+G46+G81+G116+G151+G186+G221</f>
        <v>10504180</v>
      </c>
      <c r="H256" s="146">
        <f t="shared" si="119"/>
        <v>0</v>
      </c>
      <c r="I256" s="146">
        <f t="shared" si="119"/>
        <v>0</v>
      </c>
      <c r="J256" s="146">
        <f t="shared" si="119"/>
        <v>10504180</v>
      </c>
      <c r="K256" s="146">
        <f t="shared" si="119"/>
        <v>2150479370</v>
      </c>
      <c r="L256" s="146">
        <f t="shared" si="119"/>
        <v>0</v>
      </c>
      <c r="M256" s="146">
        <f t="shared" si="119"/>
        <v>0</v>
      </c>
      <c r="N256" s="146">
        <f t="shared" si="119"/>
        <v>2150479370</v>
      </c>
    </row>
    <row r="257" spans="1:14" ht="31.5" x14ac:dyDescent="0.25">
      <c r="A257" s="134" t="s">
        <v>124</v>
      </c>
      <c r="B257" s="135" t="s">
        <v>66</v>
      </c>
      <c r="C257" s="104">
        <f>C12+C47+C82+C117+C152+C187+C222</f>
        <v>110011660</v>
      </c>
      <c r="D257" s="104">
        <f t="shared" si="118"/>
        <v>0</v>
      </c>
      <c r="E257" s="104">
        <f t="shared" si="118"/>
        <v>0</v>
      </c>
      <c r="F257" s="104">
        <f t="shared" si="118"/>
        <v>110011660</v>
      </c>
      <c r="G257" s="104">
        <f t="shared" si="119"/>
        <v>71212125</v>
      </c>
      <c r="H257" s="104">
        <f t="shared" si="119"/>
        <v>0</v>
      </c>
      <c r="I257" s="104">
        <f t="shared" si="119"/>
        <v>0</v>
      </c>
      <c r="J257" s="104">
        <f t="shared" si="119"/>
        <v>71212125</v>
      </c>
      <c r="K257" s="104">
        <f t="shared" si="119"/>
        <v>181223785</v>
      </c>
      <c r="L257" s="104">
        <f t="shared" si="119"/>
        <v>0</v>
      </c>
      <c r="M257" s="104">
        <f t="shared" si="119"/>
        <v>0</v>
      </c>
      <c r="N257" s="104">
        <f t="shared" si="119"/>
        <v>181223785</v>
      </c>
    </row>
    <row r="258" spans="1:14" ht="31.5" x14ac:dyDescent="0.25">
      <c r="A258" s="132" t="s">
        <v>125</v>
      </c>
      <c r="B258" s="148" t="s">
        <v>272</v>
      </c>
      <c r="C258" s="107">
        <f>C257</f>
        <v>110011660</v>
      </c>
      <c r="D258" s="107">
        <f>D257</f>
        <v>0</v>
      </c>
      <c r="E258" s="107">
        <f>E257</f>
        <v>0</v>
      </c>
      <c r="F258" s="107">
        <f>SUM(C258:E258)</f>
        <v>110011660</v>
      </c>
      <c r="G258" s="107">
        <f>G257</f>
        <v>71212125</v>
      </c>
      <c r="H258" s="107">
        <f>H257</f>
        <v>0</v>
      </c>
      <c r="I258" s="107">
        <f>I257</f>
        <v>0</v>
      </c>
      <c r="J258" s="107">
        <f>SUM(G258:I258)</f>
        <v>71212125</v>
      </c>
      <c r="K258" s="107">
        <f>K257</f>
        <v>181223785</v>
      </c>
      <c r="L258" s="107">
        <f>L257</f>
        <v>0</v>
      </c>
      <c r="M258" s="107">
        <f>M257</f>
        <v>0</v>
      </c>
      <c r="N258" s="107">
        <f>SUM(K258:M258)</f>
        <v>181223785</v>
      </c>
    </row>
    <row r="259" spans="1:14" x14ac:dyDescent="0.25">
      <c r="A259" s="134" t="s">
        <v>126</v>
      </c>
      <c r="B259" s="149" t="s">
        <v>68</v>
      </c>
      <c r="C259" s="104">
        <f t="shared" ref="C259:N259" si="120">C14+C49+C84+C119+C154+C189+C224</f>
        <v>950000</v>
      </c>
      <c r="D259" s="104">
        <f t="shared" si="120"/>
        <v>0</v>
      </c>
      <c r="E259" s="104">
        <f t="shared" si="120"/>
        <v>0</v>
      </c>
      <c r="F259" s="104">
        <f t="shared" si="120"/>
        <v>950000</v>
      </c>
      <c r="G259" s="104">
        <f t="shared" si="120"/>
        <v>0</v>
      </c>
      <c r="H259" s="104">
        <f t="shared" si="120"/>
        <v>0</v>
      </c>
      <c r="I259" s="104">
        <f t="shared" si="120"/>
        <v>0</v>
      </c>
      <c r="J259" s="104">
        <f t="shared" si="120"/>
        <v>0</v>
      </c>
      <c r="K259" s="104">
        <f t="shared" si="120"/>
        <v>950000</v>
      </c>
      <c r="L259" s="104">
        <f t="shared" si="120"/>
        <v>0</v>
      </c>
      <c r="M259" s="104">
        <f t="shared" si="120"/>
        <v>0</v>
      </c>
      <c r="N259" s="104">
        <f t="shared" si="120"/>
        <v>950000</v>
      </c>
    </row>
    <row r="260" spans="1:14" x14ac:dyDescent="0.25">
      <c r="A260" s="132" t="s">
        <v>127</v>
      </c>
      <c r="B260" s="150" t="s">
        <v>273</v>
      </c>
      <c r="C260" s="107">
        <f>C259</f>
        <v>950000</v>
      </c>
      <c r="D260" s="107">
        <f>D259</f>
        <v>0</v>
      </c>
      <c r="E260" s="107">
        <f>E259</f>
        <v>0</v>
      </c>
      <c r="F260" s="107">
        <f>SUM(C260:E260)</f>
        <v>950000</v>
      </c>
      <c r="G260" s="107">
        <f>G259</f>
        <v>0</v>
      </c>
      <c r="H260" s="107">
        <f>H259</f>
        <v>0</v>
      </c>
      <c r="I260" s="107">
        <f>I259</f>
        <v>0</v>
      </c>
      <c r="J260" s="107">
        <f>SUM(G260:I260)</f>
        <v>0</v>
      </c>
      <c r="K260" s="107">
        <f>K259</f>
        <v>950000</v>
      </c>
      <c r="L260" s="107">
        <f>L259</f>
        <v>0</v>
      </c>
      <c r="M260" s="107">
        <f>M259</f>
        <v>0</v>
      </c>
      <c r="N260" s="107">
        <f>SUM(K260:M260)</f>
        <v>950000</v>
      </c>
    </row>
    <row r="261" spans="1:14" x14ac:dyDescent="0.25">
      <c r="A261" s="134" t="s">
        <v>128</v>
      </c>
      <c r="B261" s="135" t="s">
        <v>145</v>
      </c>
      <c r="C261" s="104">
        <f t="shared" ref="C261:F269" si="121">C16+C51+C86+C121+C156+C191+C226</f>
        <v>0</v>
      </c>
      <c r="D261" s="104">
        <f t="shared" si="121"/>
        <v>0</v>
      </c>
      <c r="E261" s="104">
        <f t="shared" si="121"/>
        <v>0</v>
      </c>
      <c r="F261" s="104">
        <f t="shared" si="121"/>
        <v>0</v>
      </c>
      <c r="G261" s="104">
        <f t="shared" ref="G261:N261" si="122">G16+G51+G86+G121+G156+G191+G226</f>
        <v>0</v>
      </c>
      <c r="H261" s="104">
        <f t="shared" si="122"/>
        <v>0</v>
      </c>
      <c r="I261" s="104">
        <f t="shared" si="122"/>
        <v>0</v>
      </c>
      <c r="J261" s="104">
        <f t="shared" si="122"/>
        <v>0</v>
      </c>
      <c r="K261" s="104">
        <f t="shared" si="122"/>
        <v>0</v>
      </c>
      <c r="L261" s="104">
        <f t="shared" si="122"/>
        <v>0</v>
      </c>
      <c r="M261" s="104">
        <f t="shared" si="122"/>
        <v>0</v>
      </c>
      <c r="N261" s="104">
        <f t="shared" si="122"/>
        <v>0</v>
      </c>
    </row>
    <row r="262" spans="1:14" x14ac:dyDescent="0.25">
      <c r="A262" s="134" t="s">
        <v>129</v>
      </c>
      <c r="B262" s="135" t="s">
        <v>45</v>
      </c>
      <c r="C262" s="104">
        <f t="shared" si="121"/>
        <v>2415559</v>
      </c>
      <c r="D262" s="104">
        <f t="shared" si="121"/>
        <v>0</v>
      </c>
      <c r="E262" s="104">
        <f t="shared" si="121"/>
        <v>0</v>
      </c>
      <c r="F262" s="104">
        <f t="shared" si="121"/>
        <v>2415559</v>
      </c>
      <c r="G262" s="104">
        <f t="shared" ref="G262:N262" si="123">G17+G52+G87+G122+G157+G192+G227</f>
        <v>0</v>
      </c>
      <c r="H262" s="104">
        <f t="shared" si="123"/>
        <v>0</v>
      </c>
      <c r="I262" s="104">
        <f t="shared" si="123"/>
        <v>0</v>
      </c>
      <c r="J262" s="104">
        <f t="shared" si="123"/>
        <v>0</v>
      </c>
      <c r="K262" s="104">
        <f t="shared" si="123"/>
        <v>2415559</v>
      </c>
      <c r="L262" s="104">
        <f t="shared" si="123"/>
        <v>0</v>
      </c>
      <c r="M262" s="104">
        <f t="shared" si="123"/>
        <v>0</v>
      </c>
      <c r="N262" s="104">
        <f t="shared" si="123"/>
        <v>2415559</v>
      </c>
    </row>
    <row r="263" spans="1:14" x14ac:dyDescent="0.25">
      <c r="A263" s="134" t="s">
        <v>130</v>
      </c>
      <c r="B263" s="135" t="s">
        <v>146</v>
      </c>
      <c r="C263" s="104">
        <f t="shared" si="121"/>
        <v>3825196</v>
      </c>
      <c r="D263" s="104">
        <f t="shared" si="121"/>
        <v>0</v>
      </c>
      <c r="E263" s="104">
        <f t="shared" si="121"/>
        <v>0</v>
      </c>
      <c r="F263" s="104">
        <f t="shared" si="121"/>
        <v>3825196</v>
      </c>
      <c r="G263" s="104">
        <f t="shared" ref="G263:N263" si="124">G18+G53+G88+G123+G158+G193+G228</f>
        <v>685893</v>
      </c>
      <c r="H263" s="104">
        <f t="shared" si="124"/>
        <v>0</v>
      </c>
      <c r="I263" s="104">
        <f t="shared" si="124"/>
        <v>0</v>
      </c>
      <c r="J263" s="104">
        <f t="shared" si="124"/>
        <v>685893</v>
      </c>
      <c r="K263" s="104">
        <f t="shared" si="124"/>
        <v>4511089</v>
      </c>
      <c r="L263" s="104">
        <f t="shared" si="124"/>
        <v>0</v>
      </c>
      <c r="M263" s="104">
        <f t="shared" si="124"/>
        <v>0</v>
      </c>
      <c r="N263" s="104">
        <f t="shared" si="124"/>
        <v>4511089</v>
      </c>
    </row>
    <row r="264" spans="1:14" x14ac:dyDescent="0.25">
      <c r="A264" s="134" t="s">
        <v>131</v>
      </c>
      <c r="B264" s="135" t="s">
        <v>46</v>
      </c>
      <c r="C264" s="104">
        <f t="shared" si="121"/>
        <v>0</v>
      </c>
      <c r="D264" s="104">
        <f t="shared" si="121"/>
        <v>0</v>
      </c>
      <c r="E264" s="104">
        <f t="shared" si="121"/>
        <v>0</v>
      </c>
      <c r="F264" s="104">
        <f t="shared" si="121"/>
        <v>0</v>
      </c>
      <c r="G264" s="104">
        <f t="shared" ref="G264:N264" si="125">G19+G54+G89+G124+G159+G194+G229</f>
        <v>0</v>
      </c>
      <c r="H264" s="104">
        <f t="shared" si="125"/>
        <v>0</v>
      </c>
      <c r="I264" s="104">
        <f t="shared" si="125"/>
        <v>0</v>
      </c>
      <c r="J264" s="104">
        <f t="shared" si="125"/>
        <v>0</v>
      </c>
      <c r="K264" s="104">
        <f t="shared" si="125"/>
        <v>0</v>
      </c>
      <c r="L264" s="104">
        <f t="shared" si="125"/>
        <v>0</v>
      </c>
      <c r="M264" s="104">
        <f t="shared" si="125"/>
        <v>0</v>
      </c>
      <c r="N264" s="104">
        <f t="shared" si="125"/>
        <v>0</v>
      </c>
    </row>
    <row r="265" spans="1:14" x14ac:dyDescent="0.25">
      <c r="A265" s="134" t="s">
        <v>132</v>
      </c>
      <c r="B265" s="135" t="s">
        <v>47</v>
      </c>
      <c r="C265" s="104">
        <f t="shared" si="121"/>
        <v>109844142</v>
      </c>
      <c r="D265" s="104">
        <f t="shared" si="121"/>
        <v>0</v>
      </c>
      <c r="E265" s="104">
        <f t="shared" si="121"/>
        <v>0</v>
      </c>
      <c r="F265" s="104">
        <f t="shared" si="121"/>
        <v>109844142</v>
      </c>
      <c r="G265" s="104">
        <f t="shared" ref="G265:N265" si="126">G20+G55+G90+G125+G160+G195+G230</f>
        <v>0</v>
      </c>
      <c r="H265" s="104">
        <f t="shared" si="126"/>
        <v>0</v>
      </c>
      <c r="I265" s="104">
        <f t="shared" si="126"/>
        <v>0</v>
      </c>
      <c r="J265" s="104">
        <f t="shared" si="126"/>
        <v>0</v>
      </c>
      <c r="K265" s="104">
        <f t="shared" si="126"/>
        <v>109844142</v>
      </c>
      <c r="L265" s="104">
        <f t="shared" si="126"/>
        <v>0</v>
      </c>
      <c r="M265" s="104">
        <f t="shared" si="126"/>
        <v>0</v>
      </c>
      <c r="N265" s="104">
        <f t="shared" si="126"/>
        <v>109844142</v>
      </c>
    </row>
    <row r="266" spans="1:14" x14ac:dyDescent="0.25">
      <c r="A266" s="134" t="s">
        <v>133</v>
      </c>
      <c r="B266" s="135" t="s">
        <v>48</v>
      </c>
      <c r="C266" s="104">
        <f t="shared" si="121"/>
        <v>36395346</v>
      </c>
      <c r="D266" s="104">
        <f t="shared" si="121"/>
        <v>0</v>
      </c>
      <c r="E266" s="104">
        <f t="shared" si="121"/>
        <v>0</v>
      </c>
      <c r="F266" s="104">
        <f t="shared" si="121"/>
        <v>36395346</v>
      </c>
      <c r="G266" s="104">
        <f t="shared" ref="G266:N266" si="127">G21+G56+G91+G126+G161+G196+G231</f>
        <v>0</v>
      </c>
      <c r="H266" s="104">
        <f t="shared" si="127"/>
        <v>0</v>
      </c>
      <c r="I266" s="104">
        <f t="shared" si="127"/>
        <v>0</v>
      </c>
      <c r="J266" s="104">
        <f t="shared" si="127"/>
        <v>0</v>
      </c>
      <c r="K266" s="104">
        <f t="shared" si="127"/>
        <v>36395346</v>
      </c>
      <c r="L266" s="104">
        <f t="shared" si="127"/>
        <v>0</v>
      </c>
      <c r="M266" s="104">
        <f t="shared" si="127"/>
        <v>0</v>
      </c>
      <c r="N266" s="104">
        <f t="shared" si="127"/>
        <v>36395346</v>
      </c>
    </row>
    <row r="267" spans="1:14" x14ac:dyDescent="0.25">
      <c r="A267" s="134" t="s">
        <v>192</v>
      </c>
      <c r="B267" s="135" t="s">
        <v>49</v>
      </c>
      <c r="C267" s="104">
        <f t="shared" si="121"/>
        <v>93731695</v>
      </c>
      <c r="D267" s="104">
        <f t="shared" si="121"/>
        <v>0</v>
      </c>
      <c r="E267" s="104">
        <f t="shared" si="121"/>
        <v>0</v>
      </c>
      <c r="F267" s="104">
        <f t="shared" si="121"/>
        <v>93731695</v>
      </c>
      <c r="G267" s="104">
        <f t="shared" ref="G267:N267" si="128">G22+G57+G92+G127+G162+G197+G232</f>
        <v>0</v>
      </c>
      <c r="H267" s="104">
        <f t="shared" si="128"/>
        <v>0</v>
      </c>
      <c r="I267" s="104">
        <f t="shared" si="128"/>
        <v>0</v>
      </c>
      <c r="J267" s="104">
        <f t="shared" si="128"/>
        <v>0</v>
      </c>
      <c r="K267" s="104">
        <f t="shared" si="128"/>
        <v>93731695</v>
      </c>
      <c r="L267" s="104">
        <f t="shared" si="128"/>
        <v>0</v>
      </c>
      <c r="M267" s="104">
        <f t="shared" si="128"/>
        <v>0</v>
      </c>
      <c r="N267" s="104">
        <f t="shared" si="128"/>
        <v>93731695</v>
      </c>
    </row>
    <row r="268" spans="1:14" x14ac:dyDescent="0.25">
      <c r="A268" s="134" t="s">
        <v>193</v>
      </c>
      <c r="B268" s="151" t="s">
        <v>147</v>
      </c>
      <c r="C268" s="152">
        <f t="shared" si="121"/>
        <v>0</v>
      </c>
      <c r="D268" s="152">
        <f t="shared" si="121"/>
        <v>0</v>
      </c>
      <c r="E268" s="152">
        <f t="shared" si="121"/>
        <v>0</v>
      </c>
      <c r="F268" s="152">
        <f t="shared" si="121"/>
        <v>0</v>
      </c>
      <c r="G268" s="152">
        <f t="shared" ref="G268:N268" si="129">G23+G58+G93+G128+G163+G198+G233</f>
        <v>0</v>
      </c>
      <c r="H268" s="152">
        <f t="shared" si="129"/>
        <v>0</v>
      </c>
      <c r="I268" s="152">
        <f t="shared" si="129"/>
        <v>0</v>
      </c>
      <c r="J268" s="152">
        <f t="shared" si="129"/>
        <v>0</v>
      </c>
      <c r="K268" s="152">
        <f t="shared" si="129"/>
        <v>0</v>
      </c>
      <c r="L268" s="152">
        <f t="shared" si="129"/>
        <v>0</v>
      </c>
      <c r="M268" s="152">
        <f t="shared" si="129"/>
        <v>0</v>
      </c>
      <c r="N268" s="152">
        <f t="shared" si="129"/>
        <v>0</v>
      </c>
    </row>
    <row r="269" spans="1:14" x14ac:dyDescent="0.25">
      <c r="A269" s="134" t="s">
        <v>194</v>
      </c>
      <c r="B269" s="151" t="s">
        <v>148</v>
      </c>
      <c r="C269" s="152">
        <f t="shared" si="121"/>
        <v>0</v>
      </c>
      <c r="D269" s="152">
        <f t="shared" si="121"/>
        <v>0</v>
      </c>
      <c r="E269" s="152">
        <f t="shared" si="121"/>
        <v>0</v>
      </c>
      <c r="F269" s="152">
        <f t="shared" si="121"/>
        <v>0</v>
      </c>
      <c r="G269" s="152">
        <f t="shared" ref="G269:N269" si="130">G24+G59+G94+G129+G164+G199+G234</f>
        <v>0</v>
      </c>
      <c r="H269" s="152">
        <f t="shared" si="130"/>
        <v>0</v>
      </c>
      <c r="I269" s="152">
        <f t="shared" si="130"/>
        <v>0</v>
      </c>
      <c r="J269" s="152">
        <f t="shared" si="130"/>
        <v>0</v>
      </c>
      <c r="K269" s="152">
        <f t="shared" si="130"/>
        <v>0</v>
      </c>
      <c r="L269" s="152">
        <f t="shared" si="130"/>
        <v>0</v>
      </c>
      <c r="M269" s="152">
        <f t="shared" si="130"/>
        <v>0</v>
      </c>
      <c r="N269" s="152">
        <f t="shared" si="130"/>
        <v>0</v>
      </c>
    </row>
    <row r="270" spans="1:14" x14ac:dyDescent="0.25">
      <c r="A270" s="134" t="s">
        <v>195</v>
      </c>
      <c r="B270" s="135" t="s">
        <v>290</v>
      </c>
      <c r="C270" s="104">
        <f t="shared" ref="C270:N270" si="131">SUM(C268:C269)</f>
        <v>0</v>
      </c>
      <c r="D270" s="104">
        <f t="shared" si="131"/>
        <v>0</v>
      </c>
      <c r="E270" s="104">
        <f t="shared" si="131"/>
        <v>0</v>
      </c>
      <c r="F270" s="104">
        <f t="shared" si="131"/>
        <v>0</v>
      </c>
      <c r="G270" s="104">
        <f t="shared" si="131"/>
        <v>0</v>
      </c>
      <c r="H270" s="104">
        <f t="shared" si="131"/>
        <v>0</v>
      </c>
      <c r="I270" s="104">
        <f t="shared" si="131"/>
        <v>0</v>
      </c>
      <c r="J270" s="104">
        <f t="shared" si="131"/>
        <v>0</v>
      </c>
      <c r="K270" s="104">
        <f t="shared" si="131"/>
        <v>0</v>
      </c>
      <c r="L270" s="104">
        <f t="shared" si="131"/>
        <v>0</v>
      </c>
      <c r="M270" s="104">
        <f t="shared" si="131"/>
        <v>0</v>
      </c>
      <c r="N270" s="104">
        <f t="shared" si="131"/>
        <v>0</v>
      </c>
    </row>
    <row r="271" spans="1:14" x14ac:dyDescent="0.25">
      <c r="A271" s="134" t="s">
        <v>196</v>
      </c>
      <c r="B271" s="151" t="s">
        <v>150</v>
      </c>
      <c r="C271" s="152">
        <f>C26+C61+C96+C131+C166+C201+C236</f>
        <v>0</v>
      </c>
      <c r="D271" s="152">
        <f t="shared" ref="D271:F272" si="132">D26+D61+D96+D131+D166+D201+D236</f>
        <v>0</v>
      </c>
      <c r="E271" s="152">
        <f t="shared" si="132"/>
        <v>0</v>
      </c>
      <c r="F271" s="152">
        <f t="shared" si="132"/>
        <v>0</v>
      </c>
      <c r="G271" s="152">
        <f t="shared" ref="G271:N272" si="133">G26+G61+G96+G131+G166+G201+G236</f>
        <v>0</v>
      </c>
      <c r="H271" s="152">
        <f t="shared" si="133"/>
        <v>0</v>
      </c>
      <c r="I271" s="152">
        <f t="shared" si="133"/>
        <v>0</v>
      </c>
      <c r="J271" s="152">
        <f t="shared" si="133"/>
        <v>0</v>
      </c>
      <c r="K271" s="152">
        <f t="shared" si="133"/>
        <v>0</v>
      </c>
      <c r="L271" s="152">
        <f t="shared" si="133"/>
        <v>0</v>
      </c>
      <c r="M271" s="152">
        <f t="shared" si="133"/>
        <v>0</v>
      </c>
      <c r="N271" s="152">
        <f t="shared" si="133"/>
        <v>0</v>
      </c>
    </row>
    <row r="272" spans="1:14" x14ac:dyDescent="0.25">
      <c r="A272" s="134" t="s">
        <v>197</v>
      </c>
      <c r="B272" s="151" t="s">
        <v>151</v>
      </c>
      <c r="C272" s="152">
        <f>C27+C62+C97+C132+C167+C202+C237</f>
        <v>0</v>
      </c>
      <c r="D272" s="152">
        <f t="shared" si="132"/>
        <v>0</v>
      </c>
      <c r="E272" s="152">
        <f t="shared" si="132"/>
        <v>0</v>
      </c>
      <c r="F272" s="152">
        <f t="shared" si="132"/>
        <v>0</v>
      </c>
      <c r="G272" s="152">
        <f t="shared" si="133"/>
        <v>0</v>
      </c>
      <c r="H272" s="152">
        <f t="shared" si="133"/>
        <v>0</v>
      </c>
      <c r="I272" s="152">
        <f t="shared" si="133"/>
        <v>0</v>
      </c>
      <c r="J272" s="152">
        <f t="shared" si="133"/>
        <v>0</v>
      </c>
      <c r="K272" s="152">
        <f t="shared" si="133"/>
        <v>0</v>
      </c>
      <c r="L272" s="152">
        <f t="shared" si="133"/>
        <v>0</v>
      </c>
      <c r="M272" s="152">
        <f t="shared" si="133"/>
        <v>0</v>
      </c>
      <c r="N272" s="152">
        <f t="shared" si="133"/>
        <v>0</v>
      </c>
    </row>
    <row r="273" spans="1:14" x14ac:dyDescent="0.25">
      <c r="A273" s="134" t="s">
        <v>198</v>
      </c>
      <c r="B273" s="135" t="s">
        <v>291</v>
      </c>
      <c r="C273" s="104">
        <f>SUM(C271:C272)</f>
        <v>0</v>
      </c>
      <c r="D273" s="104">
        <f>SUM(D271:D272)</f>
        <v>0</v>
      </c>
      <c r="E273" s="104">
        <f>SUM(E271:E272)</f>
        <v>0</v>
      </c>
      <c r="F273" s="104">
        <f>SUM(C273:E273)</f>
        <v>0</v>
      </c>
      <c r="G273" s="104">
        <f>SUM(G271:G272)</f>
        <v>0</v>
      </c>
      <c r="H273" s="104">
        <f>SUM(H271:H272)</f>
        <v>0</v>
      </c>
      <c r="I273" s="104">
        <f>SUM(I271:I272)</f>
        <v>0</v>
      </c>
      <c r="J273" s="104">
        <f>SUM(G273:I273)</f>
        <v>0</v>
      </c>
      <c r="K273" s="104">
        <f>SUM(K271:K272)</f>
        <v>0</v>
      </c>
      <c r="L273" s="104">
        <f>SUM(L271:L272)</f>
        <v>0</v>
      </c>
      <c r="M273" s="104">
        <f>SUM(M271:M272)</f>
        <v>0</v>
      </c>
      <c r="N273" s="104">
        <f>SUM(K273:M273)</f>
        <v>0</v>
      </c>
    </row>
    <row r="274" spans="1:14" x14ac:dyDescent="0.25">
      <c r="A274" s="134" t="s">
        <v>199</v>
      </c>
      <c r="B274" s="135" t="s">
        <v>153</v>
      </c>
      <c r="C274" s="104">
        <f>C29+C64+C99+C134+C169+C204+C239</f>
        <v>0</v>
      </c>
      <c r="D274" s="104">
        <f t="shared" ref="D274:F275" si="134">D29+D64+D99+D134+D169+D204+D239</f>
        <v>0</v>
      </c>
      <c r="E274" s="104">
        <f t="shared" si="134"/>
        <v>0</v>
      </c>
      <c r="F274" s="104">
        <f t="shared" si="134"/>
        <v>0</v>
      </c>
      <c r="G274" s="104">
        <f t="shared" ref="G274:N275" si="135">G29+G64+G99+G134+G169+G204+G239</f>
        <v>18000</v>
      </c>
      <c r="H274" s="104">
        <f t="shared" si="135"/>
        <v>0</v>
      </c>
      <c r="I274" s="104">
        <f t="shared" si="135"/>
        <v>0</v>
      </c>
      <c r="J274" s="104">
        <f t="shared" si="135"/>
        <v>18000</v>
      </c>
      <c r="K274" s="104">
        <f t="shared" si="135"/>
        <v>18000</v>
      </c>
      <c r="L274" s="104">
        <f t="shared" si="135"/>
        <v>0</v>
      </c>
      <c r="M274" s="104">
        <f t="shared" si="135"/>
        <v>0</v>
      </c>
      <c r="N274" s="104">
        <f t="shared" si="135"/>
        <v>18000</v>
      </c>
    </row>
    <row r="275" spans="1:14" x14ac:dyDescent="0.25">
      <c r="A275" s="134" t="s">
        <v>200</v>
      </c>
      <c r="B275" s="153" t="s">
        <v>50</v>
      </c>
      <c r="C275" s="104">
        <f>C30+C65+C100+C135+C170+C205+C240</f>
        <v>13013560</v>
      </c>
      <c r="D275" s="104">
        <f t="shared" si="134"/>
        <v>0</v>
      </c>
      <c r="E275" s="104">
        <f t="shared" si="134"/>
        <v>0</v>
      </c>
      <c r="F275" s="104">
        <f t="shared" si="134"/>
        <v>13013560</v>
      </c>
      <c r="G275" s="104">
        <f t="shared" si="135"/>
        <v>587864</v>
      </c>
      <c r="H275" s="104">
        <f t="shared" si="135"/>
        <v>0</v>
      </c>
      <c r="I275" s="104">
        <f t="shared" si="135"/>
        <v>0</v>
      </c>
      <c r="J275" s="104">
        <f t="shared" si="135"/>
        <v>587864</v>
      </c>
      <c r="K275" s="104">
        <f t="shared" si="135"/>
        <v>13601424</v>
      </c>
      <c r="L275" s="104">
        <f t="shared" si="135"/>
        <v>0</v>
      </c>
      <c r="M275" s="104">
        <f t="shared" si="135"/>
        <v>0</v>
      </c>
      <c r="N275" s="104">
        <f t="shared" si="135"/>
        <v>13601424</v>
      </c>
    </row>
    <row r="276" spans="1:14" x14ac:dyDescent="0.25">
      <c r="A276" s="132" t="s">
        <v>201</v>
      </c>
      <c r="B276" s="154" t="s">
        <v>274</v>
      </c>
      <c r="C276" s="107">
        <f>C261+C262+C263+C264+C265+C266+C267+C270+C273+C274+C275</f>
        <v>259225498</v>
      </c>
      <c r="D276" s="107">
        <f>D261+D262+D263+D264+D265+D266+D267+D270+D273+D274+D275</f>
        <v>0</v>
      </c>
      <c r="E276" s="107">
        <f>E261+E262+E263+E264+E265+E266+E267+E270+E273+E274+E275</f>
        <v>0</v>
      </c>
      <c r="F276" s="107">
        <f>SUM(C276:E276)</f>
        <v>259225498</v>
      </c>
      <c r="G276" s="107">
        <f>G261+G262+G263+G264+G265+G266+G267+G270+G273+G274+G275</f>
        <v>1291757</v>
      </c>
      <c r="H276" s="107">
        <f>H261+H262+H263+H264+H265+H266+H267+H270+H273+H274+H275</f>
        <v>0</v>
      </c>
      <c r="I276" s="107">
        <f>I261+I262+I263+I264+I265+I266+I267+I270+I273+I274+I275</f>
        <v>0</v>
      </c>
      <c r="J276" s="107">
        <f>SUM(G276:I276)</f>
        <v>1291757</v>
      </c>
      <c r="K276" s="107">
        <f>K261+K262+K263+K264+K265+K266+K267+K270+K273+K274+K275</f>
        <v>260517255</v>
      </c>
      <c r="L276" s="107">
        <f>L261+L262+L263+L264+L265+L266+L267+L270+L273+L274+L275</f>
        <v>0</v>
      </c>
      <c r="M276" s="107">
        <f>M261+M262+M263+M264+M265+M266+M267+M270+M273+M274+M275</f>
        <v>0</v>
      </c>
      <c r="N276" s="107">
        <f>SUM(K276:M276)</f>
        <v>260517255</v>
      </c>
    </row>
    <row r="277" spans="1:14" x14ac:dyDescent="0.25">
      <c r="A277" s="134" t="s">
        <v>202</v>
      </c>
      <c r="B277" s="153" t="s">
        <v>59</v>
      </c>
      <c r="C277" s="104">
        <f t="shared" ref="C277:N277" si="136">C32+C67+C102+C137+C172+C207+C242</f>
        <v>0</v>
      </c>
      <c r="D277" s="104">
        <f t="shared" si="136"/>
        <v>0</v>
      </c>
      <c r="E277" s="104">
        <f t="shared" si="136"/>
        <v>0</v>
      </c>
      <c r="F277" s="104">
        <f t="shared" si="136"/>
        <v>0</v>
      </c>
      <c r="G277" s="104">
        <f t="shared" si="136"/>
        <v>0</v>
      </c>
      <c r="H277" s="104">
        <f t="shared" si="136"/>
        <v>0</v>
      </c>
      <c r="I277" s="104">
        <f t="shared" si="136"/>
        <v>0</v>
      </c>
      <c r="J277" s="104">
        <f t="shared" si="136"/>
        <v>0</v>
      </c>
      <c r="K277" s="104">
        <f t="shared" si="136"/>
        <v>0</v>
      </c>
      <c r="L277" s="104">
        <f t="shared" si="136"/>
        <v>0</v>
      </c>
      <c r="M277" s="104">
        <f t="shared" si="136"/>
        <v>0</v>
      </c>
      <c r="N277" s="104">
        <f t="shared" si="136"/>
        <v>0</v>
      </c>
    </row>
    <row r="278" spans="1:14" x14ac:dyDescent="0.25">
      <c r="A278" s="132" t="s">
        <v>203</v>
      </c>
      <c r="B278" s="155" t="s">
        <v>275</v>
      </c>
      <c r="C278" s="107">
        <f>C277</f>
        <v>0</v>
      </c>
      <c r="D278" s="107">
        <f>D277</f>
        <v>0</v>
      </c>
      <c r="E278" s="107">
        <f>E277</f>
        <v>0</v>
      </c>
      <c r="F278" s="107">
        <f>SUM(C278:E278)</f>
        <v>0</v>
      </c>
      <c r="G278" s="107">
        <f>G277</f>
        <v>0</v>
      </c>
      <c r="H278" s="107">
        <f>H277</f>
        <v>0</v>
      </c>
      <c r="I278" s="107">
        <f>I277</f>
        <v>0</v>
      </c>
      <c r="J278" s="107">
        <f>SUM(G278:I278)</f>
        <v>0</v>
      </c>
      <c r="K278" s="107">
        <f>K277</f>
        <v>0</v>
      </c>
      <c r="L278" s="107">
        <f>L277</f>
        <v>0</v>
      </c>
      <c r="M278" s="107">
        <f>M277</f>
        <v>0</v>
      </c>
      <c r="N278" s="107">
        <f>SUM(K278:M278)</f>
        <v>0</v>
      </c>
    </row>
    <row r="279" spans="1:14" x14ac:dyDescent="0.25">
      <c r="A279" s="132" t="s">
        <v>204</v>
      </c>
      <c r="B279" s="156" t="s">
        <v>276</v>
      </c>
      <c r="C279" s="107">
        <f>C258+C260+C276+C278</f>
        <v>370187158</v>
      </c>
      <c r="D279" s="107">
        <f>D258+D260+D276+D278</f>
        <v>0</v>
      </c>
      <c r="E279" s="107">
        <f>E258+E260+E276+E278</f>
        <v>0</v>
      </c>
      <c r="F279" s="107">
        <f>SUM(C279:E279)</f>
        <v>370187158</v>
      </c>
      <c r="G279" s="107">
        <f>G258+G260+G276+G278</f>
        <v>72503882</v>
      </c>
      <c r="H279" s="107">
        <f>H258+H260+H276+H278</f>
        <v>0</v>
      </c>
      <c r="I279" s="107">
        <f>I258+I260+I276+I278</f>
        <v>0</v>
      </c>
      <c r="J279" s="107">
        <f>SUM(G279:I279)</f>
        <v>72503882</v>
      </c>
      <c r="K279" s="107">
        <f>K258+K260+K276+K278</f>
        <v>442691040</v>
      </c>
      <c r="L279" s="107">
        <f>L258+L260+L276+L278</f>
        <v>0</v>
      </c>
      <c r="M279" s="107">
        <f>M258+M260+M276+M278</f>
        <v>0</v>
      </c>
      <c r="N279" s="107">
        <f>SUM(K279:M279)</f>
        <v>442691040</v>
      </c>
    </row>
    <row r="280" spans="1:14" x14ac:dyDescent="0.25">
      <c r="A280" s="134" t="s">
        <v>205</v>
      </c>
      <c r="B280" s="135" t="s">
        <v>43</v>
      </c>
      <c r="C280" s="104">
        <f>C35+C70+C105+C140+C175+C210+C245</f>
        <v>0</v>
      </c>
      <c r="D280" s="104">
        <f t="shared" ref="D280:F281" si="137">D35+D70+D105+D140+D175+D210+D245</f>
        <v>0</v>
      </c>
      <c r="E280" s="104">
        <f t="shared" si="137"/>
        <v>0</v>
      </c>
      <c r="F280" s="104">
        <f t="shared" si="137"/>
        <v>0</v>
      </c>
      <c r="G280" s="104">
        <f t="shared" ref="G280:N281" si="138">G35+G70+G105+G140+G175+G210+G245</f>
        <v>0</v>
      </c>
      <c r="H280" s="104">
        <f t="shared" si="138"/>
        <v>0</v>
      </c>
      <c r="I280" s="104">
        <f t="shared" si="138"/>
        <v>0</v>
      </c>
      <c r="J280" s="104">
        <f t="shared" si="138"/>
        <v>0</v>
      </c>
      <c r="K280" s="104">
        <f t="shared" si="138"/>
        <v>0</v>
      </c>
      <c r="L280" s="104">
        <f t="shared" si="138"/>
        <v>0</v>
      </c>
      <c r="M280" s="104">
        <f t="shared" si="138"/>
        <v>0</v>
      </c>
      <c r="N280" s="104">
        <f t="shared" si="138"/>
        <v>0</v>
      </c>
    </row>
    <row r="281" spans="1:14" ht="31.5" x14ac:dyDescent="0.25">
      <c r="A281" s="134" t="s">
        <v>206</v>
      </c>
      <c r="B281" s="135" t="s">
        <v>44</v>
      </c>
      <c r="C281" s="104">
        <f>C36+C71+C106+C141+C176+C211+C246</f>
        <v>0</v>
      </c>
      <c r="D281" s="104">
        <f t="shared" si="137"/>
        <v>0</v>
      </c>
      <c r="E281" s="104">
        <f t="shared" si="137"/>
        <v>0</v>
      </c>
      <c r="F281" s="104">
        <f t="shared" si="137"/>
        <v>0</v>
      </c>
      <c r="G281" s="104">
        <f t="shared" si="138"/>
        <v>0</v>
      </c>
      <c r="H281" s="104">
        <f t="shared" si="138"/>
        <v>0</v>
      </c>
      <c r="I281" s="104">
        <f t="shared" si="138"/>
        <v>0</v>
      </c>
      <c r="J281" s="104">
        <f t="shared" si="138"/>
        <v>0</v>
      </c>
      <c r="K281" s="104">
        <f t="shared" si="138"/>
        <v>0</v>
      </c>
      <c r="L281" s="104">
        <f t="shared" si="138"/>
        <v>0</v>
      </c>
      <c r="M281" s="104">
        <f t="shared" si="138"/>
        <v>0</v>
      </c>
      <c r="N281" s="104">
        <f t="shared" si="138"/>
        <v>0</v>
      </c>
    </row>
    <row r="282" spans="1:14" ht="31.5" x14ac:dyDescent="0.25">
      <c r="A282" s="132" t="s">
        <v>207</v>
      </c>
      <c r="B282" s="157" t="s">
        <v>277</v>
      </c>
      <c r="C282" s="107">
        <f>SUM(C280:C281)</f>
        <v>0</v>
      </c>
      <c r="D282" s="107">
        <f>SUM(D280:D281)</f>
        <v>0</v>
      </c>
      <c r="E282" s="107">
        <f>SUM(E280:E281)</f>
        <v>0</v>
      </c>
      <c r="F282" s="107">
        <f>SUM(C282:E282)</f>
        <v>0</v>
      </c>
      <c r="G282" s="107">
        <f>SUM(G280:G281)</f>
        <v>0</v>
      </c>
      <c r="H282" s="107">
        <f>SUM(H280:H281)</f>
        <v>0</v>
      </c>
      <c r="I282" s="107">
        <f>SUM(I280:I281)</f>
        <v>0</v>
      </c>
      <c r="J282" s="107">
        <f>SUM(G282:I282)</f>
        <v>0</v>
      </c>
      <c r="K282" s="107">
        <f>SUM(K280:K281)</f>
        <v>0</v>
      </c>
      <c r="L282" s="107">
        <f>SUM(L280:L281)</f>
        <v>0</v>
      </c>
      <c r="M282" s="107">
        <f>SUM(M280:M281)</f>
        <v>0</v>
      </c>
      <c r="N282" s="107">
        <f>SUM(K282:M282)</f>
        <v>0</v>
      </c>
    </row>
    <row r="283" spans="1:14" x14ac:dyDescent="0.25">
      <c r="A283" s="134" t="s">
        <v>208</v>
      </c>
      <c r="B283" s="158" t="s">
        <v>56</v>
      </c>
      <c r="C283" s="104">
        <f t="shared" ref="C283:N283" si="139">C38+C73+C108+C143+C178+C213+C248</f>
        <v>0</v>
      </c>
      <c r="D283" s="104">
        <f t="shared" si="139"/>
        <v>0</v>
      </c>
      <c r="E283" s="104">
        <f t="shared" si="139"/>
        <v>0</v>
      </c>
      <c r="F283" s="104">
        <f t="shared" si="139"/>
        <v>0</v>
      </c>
      <c r="G283" s="104">
        <f t="shared" si="139"/>
        <v>0</v>
      </c>
      <c r="H283" s="104">
        <f t="shared" si="139"/>
        <v>0</v>
      </c>
      <c r="I283" s="104">
        <f t="shared" si="139"/>
        <v>0</v>
      </c>
      <c r="J283" s="104">
        <f t="shared" si="139"/>
        <v>0</v>
      </c>
      <c r="K283" s="104">
        <f t="shared" si="139"/>
        <v>0</v>
      </c>
      <c r="L283" s="104">
        <f t="shared" si="139"/>
        <v>0</v>
      </c>
      <c r="M283" s="104">
        <f t="shared" si="139"/>
        <v>0</v>
      </c>
      <c r="N283" s="104">
        <f t="shared" si="139"/>
        <v>0</v>
      </c>
    </row>
    <row r="284" spans="1:14" x14ac:dyDescent="0.25">
      <c r="A284" s="132" t="s">
        <v>209</v>
      </c>
      <c r="B284" s="159" t="s">
        <v>278</v>
      </c>
      <c r="C284" s="107">
        <f>C283</f>
        <v>0</v>
      </c>
      <c r="D284" s="107">
        <f>D283</f>
        <v>0</v>
      </c>
      <c r="E284" s="107">
        <f>E283</f>
        <v>0</v>
      </c>
      <c r="F284" s="107">
        <f>SUM(C284:E284)</f>
        <v>0</v>
      </c>
      <c r="G284" s="107">
        <f>G283</f>
        <v>0</v>
      </c>
      <c r="H284" s="107">
        <f>H283</f>
        <v>0</v>
      </c>
      <c r="I284" s="107">
        <f>I283</f>
        <v>0</v>
      </c>
      <c r="J284" s="107">
        <f>SUM(G284:I284)</f>
        <v>0</v>
      </c>
      <c r="K284" s="107">
        <f>K283</f>
        <v>0</v>
      </c>
      <c r="L284" s="107">
        <f>L283</f>
        <v>0</v>
      </c>
      <c r="M284" s="107">
        <f>M283</f>
        <v>0</v>
      </c>
      <c r="N284" s="107">
        <f>SUM(K284:M284)</f>
        <v>0</v>
      </c>
    </row>
    <row r="285" spans="1:14" x14ac:dyDescent="0.25">
      <c r="A285" s="134" t="s">
        <v>210</v>
      </c>
      <c r="B285" s="153" t="s">
        <v>62</v>
      </c>
      <c r="C285" s="104">
        <f t="shared" ref="C285:N285" si="140">C40+C75+C110+C145+C180+C215+C250</f>
        <v>1000020</v>
      </c>
      <c r="D285" s="104">
        <f t="shared" si="140"/>
        <v>0</v>
      </c>
      <c r="E285" s="104">
        <f t="shared" si="140"/>
        <v>0</v>
      </c>
      <c r="F285" s="104">
        <f t="shared" si="140"/>
        <v>1000020</v>
      </c>
      <c r="G285" s="104">
        <f t="shared" si="140"/>
        <v>0</v>
      </c>
      <c r="H285" s="104">
        <f t="shared" si="140"/>
        <v>0</v>
      </c>
      <c r="I285" s="104">
        <f t="shared" si="140"/>
        <v>0</v>
      </c>
      <c r="J285" s="104">
        <f t="shared" si="140"/>
        <v>0</v>
      </c>
      <c r="K285" s="104">
        <f t="shared" si="140"/>
        <v>1000020</v>
      </c>
      <c r="L285" s="104">
        <f t="shared" si="140"/>
        <v>0</v>
      </c>
      <c r="M285" s="104">
        <f t="shared" si="140"/>
        <v>0</v>
      </c>
      <c r="N285" s="104">
        <f t="shared" si="140"/>
        <v>1000020</v>
      </c>
    </row>
    <row r="286" spans="1:14" x14ac:dyDescent="0.25">
      <c r="A286" s="132" t="s">
        <v>211</v>
      </c>
      <c r="B286" s="155" t="s">
        <v>279</v>
      </c>
      <c r="C286" s="107">
        <f>C285</f>
        <v>1000020</v>
      </c>
      <c r="D286" s="107">
        <f>D285</f>
        <v>0</v>
      </c>
      <c r="E286" s="107">
        <f>E285</f>
        <v>0</v>
      </c>
      <c r="F286" s="107">
        <f>SUM(C286:E286)</f>
        <v>1000020</v>
      </c>
      <c r="G286" s="107">
        <f>G285</f>
        <v>0</v>
      </c>
      <c r="H286" s="107">
        <f>H285</f>
        <v>0</v>
      </c>
      <c r="I286" s="107">
        <f>I285</f>
        <v>0</v>
      </c>
      <c r="J286" s="107">
        <f>SUM(G286:I286)</f>
        <v>0</v>
      </c>
      <c r="K286" s="107">
        <f>K285</f>
        <v>1000020</v>
      </c>
      <c r="L286" s="107">
        <f>L285</f>
        <v>0</v>
      </c>
      <c r="M286" s="107">
        <f>M285</f>
        <v>0</v>
      </c>
      <c r="N286" s="107">
        <f>SUM(K286:M286)</f>
        <v>1000020</v>
      </c>
    </row>
    <row r="287" spans="1:14" x14ac:dyDescent="0.25">
      <c r="A287" s="132" t="s">
        <v>212</v>
      </c>
      <c r="B287" s="156" t="s">
        <v>280</v>
      </c>
      <c r="C287" s="107">
        <f>C282+C284+C286</f>
        <v>1000020</v>
      </c>
      <c r="D287" s="107">
        <f>D282+D284+D286</f>
        <v>0</v>
      </c>
      <c r="E287" s="107">
        <f>E282+E284+E286</f>
        <v>0</v>
      </c>
      <c r="F287" s="107">
        <f>SUM(C287:E287)</f>
        <v>1000020</v>
      </c>
      <c r="G287" s="107">
        <f>G282+G284+G286</f>
        <v>0</v>
      </c>
      <c r="H287" s="107">
        <f>H282+H284+H286</f>
        <v>0</v>
      </c>
      <c r="I287" s="107">
        <f>I282+I284+I286</f>
        <v>0</v>
      </c>
      <c r="J287" s="107">
        <f>SUM(G287:I287)</f>
        <v>0</v>
      </c>
      <c r="K287" s="107">
        <f>K282+K284+K286</f>
        <v>1000020</v>
      </c>
      <c r="L287" s="107">
        <f>L282+L284+L286</f>
        <v>0</v>
      </c>
      <c r="M287" s="107">
        <f>M282+M284+M286</f>
        <v>0</v>
      </c>
      <c r="N287" s="107">
        <f>SUM(K287:M287)</f>
        <v>1000020</v>
      </c>
    </row>
    <row r="288" spans="1:14" x14ac:dyDescent="0.25">
      <c r="A288" s="132" t="s">
        <v>213</v>
      </c>
      <c r="B288" s="156" t="s">
        <v>281</v>
      </c>
      <c r="C288" s="107">
        <f t="shared" ref="C288:N288" si="141">C256+C279+C287</f>
        <v>2511162368</v>
      </c>
      <c r="D288" s="107">
        <f t="shared" si="141"/>
        <v>0</v>
      </c>
      <c r="E288" s="107">
        <f t="shared" si="141"/>
        <v>0</v>
      </c>
      <c r="F288" s="107">
        <f t="shared" si="141"/>
        <v>2511162368</v>
      </c>
      <c r="G288" s="107">
        <f t="shared" si="141"/>
        <v>83008062</v>
      </c>
      <c r="H288" s="107">
        <f t="shared" si="141"/>
        <v>0</v>
      </c>
      <c r="I288" s="107">
        <f t="shared" si="141"/>
        <v>0</v>
      </c>
      <c r="J288" s="107">
        <f t="shared" si="141"/>
        <v>83008062</v>
      </c>
      <c r="K288" s="107">
        <f t="shared" si="141"/>
        <v>2594170430</v>
      </c>
      <c r="L288" s="107">
        <f t="shared" si="141"/>
        <v>0</v>
      </c>
      <c r="M288" s="107">
        <f t="shared" si="141"/>
        <v>0</v>
      </c>
      <c r="N288" s="107">
        <f t="shared" si="141"/>
        <v>2594170430</v>
      </c>
    </row>
  </sheetData>
  <mergeCells count="8">
    <mergeCell ref="K8:N8"/>
    <mergeCell ref="A5:N5"/>
    <mergeCell ref="A4:N4"/>
    <mergeCell ref="A1:N1"/>
    <mergeCell ref="A8:A9"/>
    <mergeCell ref="C8:F8"/>
    <mergeCell ref="G8:J8"/>
    <mergeCell ref="A2:N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1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pageSetUpPr fitToPage="1"/>
  </sheetPr>
  <dimension ref="A1:N98"/>
  <sheetViews>
    <sheetView zoomScale="86" zoomScaleNormal="86" workbookViewId="0">
      <selection sqref="A1:N1"/>
    </sheetView>
  </sheetViews>
  <sheetFormatPr defaultRowHeight="15.75" x14ac:dyDescent="0.25"/>
  <cols>
    <col min="1" max="1" width="9.140625" style="108"/>
    <col min="2" max="2" width="44.28515625" style="108" customWidth="1"/>
    <col min="3" max="3" width="15.42578125" style="108" customWidth="1"/>
    <col min="4" max="4" width="11.28515625" style="108" bestFit="1" customWidth="1"/>
    <col min="5" max="5" width="11.140625" style="108" customWidth="1"/>
    <col min="6" max="6" width="15.28515625" style="108" bestFit="1" customWidth="1"/>
    <col min="7" max="7" width="14.28515625" style="108" bestFit="1" customWidth="1"/>
    <col min="8" max="8" width="10.140625" style="108" bestFit="1" customWidth="1"/>
    <col min="9" max="9" width="11.5703125" style="108" customWidth="1"/>
    <col min="10" max="10" width="14.28515625" style="108" bestFit="1" customWidth="1"/>
    <col min="11" max="11" width="15.140625" style="108" customWidth="1"/>
    <col min="12" max="12" width="9.140625" style="108"/>
    <col min="13" max="13" width="11.140625" style="108" customWidth="1"/>
    <col min="14" max="14" width="15.28515625" style="108" bestFit="1" customWidth="1"/>
    <col min="15" max="16384" width="9.140625" style="108"/>
  </cols>
  <sheetData>
    <row r="1" spans="1:14" x14ac:dyDescent="0.25">
      <c r="A1" s="198" t="s">
        <v>399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x14ac:dyDescent="0.25">
      <c r="A2" s="198" t="s">
        <v>381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</row>
    <row r="3" spans="1:14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4" x14ac:dyDescent="0.25">
      <c r="A4" s="199" t="s">
        <v>11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14" x14ac:dyDescent="0.25">
      <c r="A5" s="199" t="s">
        <v>5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x14ac:dyDescent="0.25">
      <c r="A6" s="199" t="s">
        <v>303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 x14ac:dyDescent="0.25">
      <c r="B7" s="130"/>
      <c r="C7" s="130"/>
      <c r="D7" s="130"/>
      <c r="E7" s="130"/>
      <c r="F7" s="130"/>
    </row>
    <row r="8" spans="1:14" x14ac:dyDescent="0.25">
      <c r="A8" s="131"/>
      <c r="B8" s="102"/>
      <c r="C8" s="114"/>
      <c r="D8" s="102"/>
      <c r="E8" s="102"/>
      <c r="F8" s="114"/>
      <c r="G8" s="102"/>
      <c r="H8" s="102"/>
      <c r="I8" s="102"/>
      <c r="J8" s="102"/>
      <c r="K8" s="102"/>
      <c r="L8" s="102"/>
      <c r="M8" s="114"/>
      <c r="N8" s="114" t="s">
        <v>294</v>
      </c>
    </row>
    <row r="9" spans="1:14" ht="15.75" customHeight="1" x14ac:dyDescent="0.25">
      <c r="A9" s="202" t="s">
        <v>191</v>
      </c>
      <c r="B9" s="115" t="s">
        <v>13</v>
      </c>
      <c r="C9" s="195" t="s">
        <v>30</v>
      </c>
      <c r="D9" s="196"/>
      <c r="E9" s="196"/>
      <c r="F9" s="197"/>
      <c r="G9" s="195" t="s">
        <v>377</v>
      </c>
      <c r="H9" s="196"/>
      <c r="I9" s="196"/>
      <c r="J9" s="197"/>
      <c r="K9" s="195" t="s">
        <v>14</v>
      </c>
      <c r="L9" s="196"/>
      <c r="M9" s="196"/>
      <c r="N9" s="197"/>
    </row>
    <row r="10" spans="1:14" ht="31.5" x14ac:dyDescent="0.25">
      <c r="A10" s="202"/>
      <c r="B10" s="115" t="s">
        <v>33</v>
      </c>
      <c r="C10" s="116" t="s">
        <v>31</v>
      </c>
      <c r="D10" s="103" t="s">
        <v>32</v>
      </c>
      <c r="E10" s="117" t="s">
        <v>143</v>
      </c>
      <c r="F10" s="103" t="s">
        <v>14</v>
      </c>
      <c r="G10" s="116" t="s">
        <v>31</v>
      </c>
      <c r="H10" s="103" t="s">
        <v>32</v>
      </c>
      <c r="I10" s="117" t="s">
        <v>143</v>
      </c>
      <c r="J10" s="103" t="s">
        <v>14</v>
      </c>
      <c r="K10" s="116" t="s">
        <v>31</v>
      </c>
      <c r="L10" s="103" t="s">
        <v>32</v>
      </c>
      <c r="M10" s="117" t="s">
        <v>143</v>
      </c>
      <c r="N10" s="103" t="s">
        <v>14</v>
      </c>
    </row>
    <row r="11" spans="1:14" x14ac:dyDescent="0.25">
      <c r="A11" s="132" t="s">
        <v>271</v>
      </c>
      <c r="B11" s="133" t="s">
        <v>29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14" x14ac:dyDescent="0.25">
      <c r="A12" s="134" t="s">
        <v>123</v>
      </c>
      <c r="B12" s="118" t="s">
        <v>106</v>
      </c>
      <c r="C12" s="104">
        <v>455011222</v>
      </c>
      <c r="D12" s="104">
        <v>0</v>
      </c>
      <c r="E12" s="104">
        <v>0</v>
      </c>
      <c r="F12" s="104">
        <f>SUM(C12:E12)</f>
        <v>455011222</v>
      </c>
      <c r="G12" s="104">
        <v>7644200</v>
      </c>
      <c r="H12" s="104">
        <v>0</v>
      </c>
      <c r="I12" s="104">
        <v>0</v>
      </c>
      <c r="J12" s="104">
        <f>SUM(G12:I12)</f>
        <v>7644200</v>
      </c>
      <c r="K12" s="104">
        <f>C12+G12</f>
        <v>462655422</v>
      </c>
      <c r="L12" s="104">
        <f>D12+H12</f>
        <v>0</v>
      </c>
      <c r="M12" s="104">
        <f>E12+I12</f>
        <v>0</v>
      </c>
      <c r="N12" s="104">
        <f>SUM(K12:M12)</f>
        <v>462655422</v>
      </c>
    </row>
    <row r="13" spans="1:14" ht="31.5" x14ac:dyDescent="0.25">
      <c r="A13" s="134" t="s">
        <v>124</v>
      </c>
      <c r="B13" s="118" t="s">
        <v>34</v>
      </c>
      <c r="C13" s="104">
        <v>87902220</v>
      </c>
      <c r="D13" s="104">
        <v>0</v>
      </c>
      <c r="E13" s="104">
        <v>0</v>
      </c>
      <c r="F13" s="104">
        <f t="shared" ref="F13:F19" si="0">SUM(C13:E13)</f>
        <v>87902220</v>
      </c>
      <c r="G13" s="104">
        <v>2339581</v>
      </c>
      <c r="H13" s="104">
        <v>0</v>
      </c>
      <c r="I13" s="104">
        <v>0</v>
      </c>
      <c r="J13" s="104">
        <f t="shared" ref="J13:J19" si="1">SUM(G13:I13)</f>
        <v>2339581</v>
      </c>
      <c r="K13" s="104">
        <f t="shared" ref="K13:K19" si="2">C13+G13</f>
        <v>90241801</v>
      </c>
      <c r="L13" s="104">
        <f t="shared" ref="L13:L19" si="3">D13+H13</f>
        <v>0</v>
      </c>
      <c r="M13" s="104">
        <f t="shared" ref="M13:M19" si="4">E13+I13</f>
        <v>0</v>
      </c>
      <c r="N13" s="104">
        <f t="shared" ref="N13:N19" si="5">SUM(K13:M13)</f>
        <v>90241801</v>
      </c>
    </row>
    <row r="14" spans="1:14" x14ac:dyDescent="0.25">
      <c r="A14" s="134" t="s">
        <v>125</v>
      </c>
      <c r="B14" s="118" t="s">
        <v>15</v>
      </c>
      <c r="C14" s="104">
        <v>517062321</v>
      </c>
      <c r="D14" s="104">
        <v>0</v>
      </c>
      <c r="E14" s="104">
        <v>0</v>
      </c>
      <c r="F14" s="104">
        <f t="shared" si="0"/>
        <v>517062321</v>
      </c>
      <c r="G14" s="104">
        <v>1048271</v>
      </c>
      <c r="H14" s="104">
        <v>0</v>
      </c>
      <c r="I14" s="104">
        <v>0</v>
      </c>
      <c r="J14" s="104">
        <f t="shared" si="1"/>
        <v>1048271</v>
      </c>
      <c r="K14" s="104">
        <f t="shared" si="2"/>
        <v>518110592</v>
      </c>
      <c r="L14" s="104">
        <f t="shared" si="3"/>
        <v>0</v>
      </c>
      <c r="M14" s="104">
        <f t="shared" si="4"/>
        <v>0</v>
      </c>
      <c r="N14" s="104">
        <f t="shared" si="5"/>
        <v>518110592</v>
      </c>
    </row>
    <row r="15" spans="1:14" x14ac:dyDescent="0.25">
      <c r="A15" s="134" t="s">
        <v>126</v>
      </c>
      <c r="B15" s="135" t="s">
        <v>292</v>
      </c>
      <c r="C15" s="104">
        <v>0</v>
      </c>
      <c r="D15" s="104">
        <v>0</v>
      </c>
      <c r="E15" s="104">
        <v>0</v>
      </c>
      <c r="F15" s="104">
        <f t="shared" si="0"/>
        <v>0</v>
      </c>
      <c r="G15" s="104">
        <v>0</v>
      </c>
      <c r="H15" s="104">
        <v>0</v>
      </c>
      <c r="I15" s="104">
        <v>0</v>
      </c>
      <c r="J15" s="104">
        <f t="shared" si="1"/>
        <v>0</v>
      </c>
      <c r="K15" s="104">
        <f t="shared" si="2"/>
        <v>0</v>
      </c>
      <c r="L15" s="104">
        <f t="shared" si="3"/>
        <v>0</v>
      </c>
      <c r="M15" s="104">
        <f t="shared" si="4"/>
        <v>0</v>
      </c>
      <c r="N15" s="104">
        <f t="shared" si="5"/>
        <v>0</v>
      </c>
    </row>
    <row r="16" spans="1:14" x14ac:dyDescent="0.25">
      <c r="A16" s="134" t="s">
        <v>127</v>
      </c>
      <c r="B16" s="135" t="s">
        <v>293</v>
      </c>
      <c r="C16" s="104">
        <v>0</v>
      </c>
      <c r="D16" s="104">
        <v>0</v>
      </c>
      <c r="E16" s="104">
        <v>0</v>
      </c>
      <c r="F16" s="104">
        <f t="shared" si="0"/>
        <v>0</v>
      </c>
      <c r="G16" s="104">
        <v>29486722</v>
      </c>
      <c r="H16" s="104">
        <v>0</v>
      </c>
      <c r="I16" s="104">
        <v>0</v>
      </c>
      <c r="J16" s="104">
        <f t="shared" si="1"/>
        <v>29486722</v>
      </c>
      <c r="K16" s="104">
        <f t="shared" si="2"/>
        <v>29486722</v>
      </c>
      <c r="L16" s="104">
        <f t="shared" si="3"/>
        <v>0</v>
      </c>
      <c r="M16" s="104">
        <f t="shared" si="4"/>
        <v>0</v>
      </c>
      <c r="N16" s="104">
        <f t="shared" si="5"/>
        <v>29486722</v>
      </c>
    </row>
    <row r="17" spans="1:14" x14ac:dyDescent="0.25">
      <c r="A17" s="134" t="s">
        <v>128</v>
      </c>
      <c r="B17" s="136" t="s">
        <v>35</v>
      </c>
      <c r="C17" s="104">
        <v>11331500</v>
      </c>
      <c r="D17" s="104">
        <v>0</v>
      </c>
      <c r="E17" s="104">
        <v>0</v>
      </c>
      <c r="F17" s="104">
        <f t="shared" si="0"/>
        <v>11331500</v>
      </c>
      <c r="G17" s="104">
        <v>0</v>
      </c>
      <c r="H17" s="104">
        <v>0</v>
      </c>
      <c r="I17" s="104">
        <v>0</v>
      </c>
      <c r="J17" s="104">
        <f t="shared" si="1"/>
        <v>0</v>
      </c>
      <c r="K17" s="104">
        <f t="shared" si="2"/>
        <v>11331500</v>
      </c>
      <c r="L17" s="104">
        <f t="shared" si="3"/>
        <v>0</v>
      </c>
      <c r="M17" s="104">
        <f t="shared" si="4"/>
        <v>0</v>
      </c>
      <c r="N17" s="104">
        <f t="shared" si="5"/>
        <v>11331500</v>
      </c>
    </row>
    <row r="18" spans="1:14" x14ac:dyDescent="0.25">
      <c r="A18" s="134" t="s">
        <v>129</v>
      </c>
      <c r="B18" s="135" t="s">
        <v>36</v>
      </c>
      <c r="C18" s="104">
        <v>0</v>
      </c>
      <c r="D18" s="104">
        <v>0</v>
      </c>
      <c r="E18" s="104">
        <v>0</v>
      </c>
      <c r="F18" s="104">
        <f t="shared" si="0"/>
        <v>0</v>
      </c>
      <c r="G18" s="104">
        <v>0</v>
      </c>
      <c r="H18" s="104">
        <v>0</v>
      </c>
      <c r="I18" s="104">
        <v>0</v>
      </c>
      <c r="J18" s="104">
        <f t="shared" si="1"/>
        <v>0</v>
      </c>
      <c r="K18" s="104">
        <f t="shared" si="2"/>
        <v>0</v>
      </c>
      <c r="L18" s="104">
        <f t="shared" si="3"/>
        <v>0</v>
      </c>
      <c r="M18" s="104">
        <f t="shared" si="4"/>
        <v>0</v>
      </c>
      <c r="N18" s="104">
        <f t="shared" si="5"/>
        <v>0</v>
      </c>
    </row>
    <row r="19" spans="1:14" x14ac:dyDescent="0.25">
      <c r="A19" s="134" t="s">
        <v>130</v>
      </c>
      <c r="B19" s="135" t="s">
        <v>16</v>
      </c>
      <c r="C19" s="104">
        <v>0</v>
      </c>
      <c r="D19" s="104">
        <v>0</v>
      </c>
      <c r="E19" s="104">
        <v>0</v>
      </c>
      <c r="F19" s="104">
        <f t="shared" si="0"/>
        <v>0</v>
      </c>
      <c r="G19" s="104">
        <v>4000000</v>
      </c>
      <c r="H19" s="104">
        <v>0</v>
      </c>
      <c r="I19" s="104">
        <v>0</v>
      </c>
      <c r="J19" s="104">
        <f t="shared" si="1"/>
        <v>4000000</v>
      </c>
      <c r="K19" s="104">
        <f t="shared" si="2"/>
        <v>4000000</v>
      </c>
      <c r="L19" s="104">
        <f t="shared" si="3"/>
        <v>0</v>
      </c>
      <c r="M19" s="104">
        <f t="shared" si="4"/>
        <v>0</v>
      </c>
      <c r="N19" s="104">
        <f t="shared" si="5"/>
        <v>4000000</v>
      </c>
    </row>
    <row r="20" spans="1:14" x14ac:dyDescent="0.25">
      <c r="A20" s="132" t="s">
        <v>131</v>
      </c>
      <c r="B20" s="137" t="s">
        <v>270</v>
      </c>
      <c r="C20" s="107">
        <f>SUM(C12:C19)</f>
        <v>1071307263</v>
      </c>
      <c r="D20" s="107">
        <f t="shared" ref="D20:N20" si="6">SUM(D12:D19)</f>
        <v>0</v>
      </c>
      <c r="E20" s="107">
        <f t="shared" si="6"/>
        <v>0</v>
      </c>
      <c r="F20" s="107">
        <f t="shared" si="6"/>
        <v>1071307263</v>
      </c>
      <c r="G20" s="107">
        <f t="shared" si="6"/>
        <v>44518774</v>
      </c>
      <c r="H20" s="107">
        <f t="shared" si="6"/>
        <v>0</v>
      </c>
      <c r="I20" s="107">
        <f t="shared" si="6"/>
        <v>0</v>
      </c>
      <c r="J20" s="107">
        <f t="shared" si="6"/>
        <v>44518774</v>
      </c>
      <c r="K20" s="107">
        <f t="shared" si="6"/>
        <v>1115826037</v>
      </c>
      <c r="L20" s="107">
        <f t="shared" si="6"/>
        <v>0</v>
      </c>
      <c r="M20" s="107">
        <f t="shared" si="6"/>
        <v>0</v>
      </c>
      <c r="N20" s="107">
        <f t="shared" si="6"/>
        <v>1115826037</v>
      </c>
    </row>
    <row r="21" spans="1:14" x14ac:dyDescent="0.25">
      <c r="A21" s="138"/>
      <c r="B21" s="13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</row>
    <row r="22" spans="1:14" x14ac:dyDescent="0.25">
      <c r="A22" s="132" t="s">
        <v>282</v>
      </c>
      <c r="B22" s="137" t="s">
        <v>17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1:14" x14ac:dyDescent="0.25">
      <c r="A23" s="134" t="s">
        <v>123</v>
      </c>
      <c r="B23" s="118" t="s">
        <v>106</v>
      </c>
      <c r="C23" s="104">
        <v>225261750</v>
      </c>
      <c r="D23" s="104">
        <v>0</v>
      </c>
      <c r="E23" s="104">
        <v>0</v>
      </c>
      <c r="F23" s="104">
        <f>SUM(C23:E23)</f>
        <v>225261750</v>
      </c>
      <c r="G23" s="104">
        <v>0</v>
      </c>
      <c r="H23" s="104">
        <v>0</v>
      </c>
      <c r="I23" s="104">
        <v>0</v>
      </c>
      <c r="J23" s="104">
        <f>SUM(G23:I23)</f>
        <v>0</v>
      </c>
      <c r="K23" s="104">
        <f>C23+G23</f>
        <v>225261750</v>
      </c>
      <c r="L23" s="104">
        <f t="shared" ref="L23:L30" si="7">D23+H23</f>
        <v>0</v>
      </c>
      <c r="M23" s="104">
        <f t="shared" ref="M23:M30" si="8">E23+I23</f>
        <v>0</v>
      </c>
      <c r="N23" s="104">
        <f>SUM(K23:M23)</f>
        <v>225261750</v>
      </c>
    </row>
    <row r="24" spans="1:14" ht="31.5" x14ac:dyDescent="0.25">
      <c r="A24" s="134" t="s">
        <v>124</v>
      </c>
      <c r="B24" s="118" t="s">
        <v>34</v>
      </c>
      <c r="C24" s="104">
        <v>44983541</v>
      </c>
      <c r="D24" s="104">
        <v>0</v>
      </c>
      <c r="E24" s="104">
        <v>0</v>
      </c>
      <c r="F24" s="104">
        <f t="shared" ref="F24:F30" si="9">SUM(C24:E24)</f>
        <v>44983541</v>
      </c>
      <c r="G24" s="104">
        <v>0</v>
      </c>
      <c r="H24" s="104">
        <v>0</v>
      </c>
      <c r="I24" s="104">
        <v>0</v>
      </c>
      <c r="J24" s="104">
        <f t="shared" ref="J24:J30" si="10">SUM(G24:I24)</f>
        <v>0</v>
      </c>
      <c r="K24" s="104">
        <f t="shared" ref="K24:K30" si="11">C24+G24</f>
        <v>44983541</v>
      </c>
      <c r="L24" s="104">
        <f t="shared" si="7"/>
        <v>0</v>
      </c>
      <c r="M24" s="104">
        <f t="shared" si="8"/>
        <v>0</v>
      </c>
      <c r="N24" s="104">
        <f t="shared" ref="N24:N30" si="12">SUM(K24:M24)</f>
        <v>44983541</v>
      </c>
    </row>
    <row r="25" spans="1:14" x14ac:dyDescent="0.25">
      <c r="A25" s="134" t="s">
        <v>125</v>
      </c>
      <c r="B25" s="118" t="s">
        <v>15</v>
      </c>
      <c r="C25" s="104">
        <v>94810146</v>
      </c>
      <c r="D25" s="104">
        <v>0</v>
      </c>
      <c r="E25" s="104">
        <v>0</v>
      </c>
      <c r="F25" s="104">
        <f t="shared" si="9"/>
        <v>94810146</v>
      </c>
      <c r="G25" s="104">
        <v>329671</v>
      </c>
      <c r="H25" s="104">
        <v>0</v>
      </c>
      <c r="I25" s="104">
        <v>0</v>
      </c>
      <c r="J25" s="104">
        <f t="shared" si="10"/>
        <v>329671</v>
      </c>
      <c r="K25" s="104">
        <f t="shared" si="11"/>
        <v>95139817</v>
      </c>
      <c r="L25" s="104">
        <f t="shared" si="7"/>
        <v>0</v>
      </c>
      <c r="M25" s="104">
        <f t="shared" si="8"/>
        <v>0</v>
      </c>
      <c r="N25" s="104">
        <f t="shared" si="12"/>
        <v>95139817</v>
      </c>
    </row>
    <row r="26" spans="1:14" x14ac:dyDescent="0.25">
      <c r="A26" s="134" t="s">
        <v>126</v>
      </c>
      <c r="B26" s="135" t="s">
        <v>292</v>
      </c>
      <c r="C26" s="104">
        <v>0</v>
      </c>
      <c r="D26" s="104">
        <v>0</v>
      </c>
      <c r="E26" s="104">
        <v>0</v>
      </c>
      <c r="F26" s="104">
        <f t="shared" si="9"/>
        <v>0</v>
      </c>
      <c r="G26" s="104">
        <v>0</v>
      </c>
      <c r="H26" s="104">
        <v>0</v>
      </c>
      <c r="I26" s="104">
        <v>0</v>
      </c>
      <c r="J26" s="104">
        <f t="shared" si="10"/>
        <v>0</v>
      </c>
      <c r="K26" s="104">
        <f t="shared" si="11"/>
        <v>0</v>
      </c>
      <c r="L26" s="104">
        <f t="shared" si="7"/>
        <v>0</v>
      </c>
      <c r="M26" s="104">
        <f t="shared" si="8"/>
        <v>0</v>
      </c>
      <c r="N26" s="104">
        <f t="shared" si="12"/>
        <v>0</v>
      </c>
    </row>
    <row r="27" spans="1:14" x14ac:dyDescent="0.25">
      <c r="A27" s="134" t="s">
        <v>127</v>
      </c>
      <c r="B27" s="135" t="s">
        <v>293</v>
      </c>
      <c r="C27" s="104">
        <v>0</v>
      </c>
      <c r="D27" s="104">
        <v>0</v>
      </c>
      <c r="E27" s="104">
        <v>0</v>
      </c>
      <c r="F27" s="104">
        <f t="shared" si="9"/>
        <v>0</v>
      </c>
      <c r="G27" s="104">
        <v>7990000</v>
      </c>
      <c r="H27" s="104">
        <v>0</v>
      </c>
      <c r="I27" s="104">
        <v>0</v>
      </c>
      <c r="J27" s="104">
        <f t="shared" si="10"/>
        <v>7990000</v>
      </c>
      <c r="K27" s="104">
        <f t="shared" si="11"/>
        <v>7990000</v>
      </c>
      <c r="L27" s="104">
        <f t="shared" si="7"/>
        <v>0</v>
      </c>
      <c r="M27" s="104">
        <f t="shared" si="8"/>
        <v>0</v>
      </c>
      <c r="N27" s="104">
        <f t="shared" si="12"/>
        <v>7990000</v>
      </c>
    </row>
    <row r="28" spans="1:14" x14ac:dyDescent="0.25">
      <c r="A28" s="134" t="s">
        <v>128</v>
      </c>
      <c r="B28" s="136" t="s">
        <v>35</v>
      </c>
      <c r="C28" s="104">
        <v>0</v>
      </c>
      <c r="D28" s="104">
        <v>0</v>
      </c>
      <c r="E28" s="104">
        <v>0</v>
      </c>
      <c r="F28" s="104">
        <f t="shared" si="9"/>
        <v>0</v>
      </c>
      <c r="G28" s="104">
        <v>552467</v>
      </c>
      <c r="H28" s="104">
        <v>0</v>
      </c>
      <c r="I28" s="104">
        <v>0</v>
      </c>
      <c r="J28" s="104">
        <f t="shared" si="10"/>
        <v>552467</v>
      </c>
      <c r="K28" s="104">
        <f t="shared" si="11"/>
        <v>552467</v>
      </c>
      <c r="L28" s="104">
        <f t="shared" si="7"/>
        <v>0</v>
      </c>
      <c r="M28" s="104">
        <f t="shared" si="8"/>
        <v>0</v>
      </c>
      <c r="N28" s="104">
        <f t="shared" si="12"/>
        <v>552467</v>
      </c>
    </row>
    <row r="29" spans="1:14" x14ac:dyDescent="0.25">
      <c r="A29" s="134" t="s">
        <v>129</v>
      </c>
      <c r="B29" s="135" t="s">
        <v>36</v>
      </c>
      <c r="C29" s="104">
        <v>0</v>
      </c>
      <c r="D29" s="104">
        <v>0</v>
      </c>
      <c r="E29" s="104">
        <v>0</v>
      </c>
      <c r="F29" s="104">
        <f t="shared" si="9"/>
        <v>0</v>
      </c>
      <c r="G29" s="104">
        <v>0</v>
      </c>
      <c r="H29" s="104">
        <v>0</v>
      </c>
      <c r="I29" s="104">
        <v>0</v>
      </c>
      <c r="J29" s="104">
        <f t="shared" si="10"/>
        <v>0</v>
      </c>
      <c r="K29" s="104">
        <f t="shared" si="11"/>
        <v>0</v>
      </c>
      <c r="L29" s="104">
        <f t="shared" si="7"/>
        <v>0</v>
      </c>
      <c r="M29" s="104">
        <f t="shared" si="8"/>
        <v>0</v>
      </c>
      <c r="N29" s="104">
        <f t="shared" si="12"/>
        <v>0</v>
      </c>
    </row>
    <row r="30" spans="1:14" x14ac:dyDescent="0.25">
      <c r="A30" s="134" t="s">
        <v>130</v>
      </c>
      <c r="B30" s="135" t="s">
        <v>16</v>
      </c>
      <c r="C30" s="104">
        <v>0</v>
      </c>
      <c r="D30" s="104">
        <v>0</v>
      </c>
      <c r="E30" s="104">
        <v>0</v>
      </c>
      <c r="F30" s="104">
        <f t="shared" si="9"/>
        <v>0</v>
      </c>
      <c r="G30" s="104">
        <v>0</v>
      </c>
      <c r="H30" s="104">
        <v>0</v>
      </c>
      <c r="I30" s="104">
        <v>0</v>
      </c>
      <c r="J30" s="104">
        <f t="shared" si="10"/>
        <v>0</v>
      </c>
      <c r="K30" s="104">
        <f t="shared" si="11"/>
        <v>0</v>
      </c>
      <c r="L30" s="104">
        <f t="shared" si="7"/>
        <v>0</v>
      </c>
      <c r="M30" s="104">
        <f t="shared" si="8"/>
        <v>0</v>
      </c>
      <c r="N30" s="104">
        <f t="shared" si="12"/>
        <v>0</v>
      </c>
    </row>
    <row r="31" spans="1:14" x14ac:dyDescent="0.25">
      <c r="A31" s="132" t="s">
        <v>131</v>
      </c>
      <c r="B31" s="137" t="s">
        <v>270</v>
      </c>
      <c r="C31" s="107">
        <f t="shared" ref="C31:N31" si="13">SUM(C23:C30)</f>
        <v>365055437</v>
      </c>
      <c r="D31" s="107">
        <f t="shared" si="13"/>
        <v>0</v>
      </c>
      <c r="E31" s="107">
        <f t="shared" si="13"/>
        <v>0</v>
      </c>
      <c r="F31" s="107">
        <f t="shared" si="13"/>
        <v>365055437</v>
      </c>
      <c r="G31" s="107">
        <f t="shared" si="13"/>
        <v>8872138</v>
      </c>
      <c r="H31" s="107">
        <f t="shared" si="13"/>
        <v>0</v>
      </c>
      <c r="I31" s="107">
        <f t="shared" si="13"/>
        <v>0</v>
      </c>
      <c r="J31" s="107">
        <f t="shared" si="13"/>
        <v>8872138</v>
      </c>
      <c r="K31" s="107">
        <f t="shared" si="13"/>
        <v>373927575</v>
      </c>
      <c r="L31" s="107">
        <f t="shared" si="13"/>
        <v>0</v>
      </c>
      <c r="M31" s="107">
        <f t="shared" si="13"/>
        <v>0</v>
      </c>
      <c r="N31" s="107">
        <f t="shared" si="13"/>
        <v>373927575</v>
      </c>
    </row>
    <row r="32" spans="1:14" x14ac:dyDescent="0.25">
      <c r="A32" s="138"/>
      <c r="B32" s="13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</row>
    <row r="33" spans="1:14" x14ac:dyDescent="0.25">
      <c r="A33" s="132" t="s">
        <v>283</v>
      </c>
      <c r="B33" s="137" t="s">
        <v>18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</row>
    <row r="34" spans="1:14" x14ac:dyDescent="0.25">
      <c r="A34" s="134" t="s">
        <v>123</v>
      </c>
      <c r="B34" s="118" t="s">
        <v>106</v>
      </c>
      <c r="C34" s="104">
        <v>185640736</v>
      </c>
      <c r="D34" s="104">
        <v>0</v>
      </c>
      <c r="E34" s="104">
        <v>0</v>
      </c>
      <c r="F34" s="104">
        <f>SUM(C34:E34)</f>
        <v>185640736</v>
      </c>
      <c r="G34" s="104">
        <v>-1250000</v>
      </c>
      <c r="H34" s="104">
        <v>0</v>
      </c>
      <c r="I34" s="104">
        <v>0</v>
      </c>
      <c r="J34" s="104">
        <f>SUM(G34:I34)</f>
        <v>-1250000</v>
      </c>
      <c r="K34" s="104">
        <f>C34+G34</f>
        <v>184390736</v>
      </c>
      <c r="L34" s="104">
        <f t="shared" ref="L34:L41" si="14">D34+H34</f>
        <v>0</v>
      </c>
      <c r="M34" s="104">
        <f t="shared" ref="M34:M41" si="15">E34+I34</f>
        <v>0</v>
      </c>
      <c r="N34" s="104">
        <f>SUM(K34:M34)</f>
        <v>184390736</v>
      </c>
    </row>
    <row r="35" spans="1:14" ht="31.5" x14ac:dyDescent="0.25">
      <c r="A35" s="134" t="s">
        <v>124</v>
      </c>
      <c r="B35" s="118" t="s">
        <v>34</v>
      </c>
      <c r="C35" s="104">
        <v>36873521</v>
      </c>
      <c r="D35" s="104">
        <v>0</v>
      </c>
      <c r="E35" s="104">
        <v>0</v>
      </c>
      <c r="F35" s="104">
        <f t="shared" ref="F35:F41" si="16">SUM(C35:E35)</f>
        <v>36873521</v>
      </c>
      <c r="G35" s="104">
        <v>0</v>
      </c>
      <c r="H35" s="104">
        <v>0</v>
      </c>
      <c r="I35" s="104">
        <v>0</v>
      </c>
      <c r="J35" s="104">
        <f t="shared" ref="J35:J41" si="17">SUM(G35:I35)</f>
        <v>0</v>
      </c>
      <c r="K35" s="104">
        <f t="shared" ref="K35:K41" si="18">C35+G35</f>
        <v>36873521</v>
      </c>
      <c r="L35" s="104">
        <f t="shared" si="14"/>
        <v>0</v>
      </c>
      <c r="M35" s="104">
        <f t="shared" si="15"/>
        <v>0</v>
      </c>
      <c r="N35" s="104">
        <f t="shared" ref="N35:N41" si="19">SUM(K35:M35)</f>
        <v>36873521</v>
      </c>
    </row>
    <row r="36" spans="1:14" x14ac:dyDescent="0.25">
      <c r="A36" s="134" t="s">
        <v>125</v>
      </c>
      <c r="B36" s="118" t="s">
        <v>15</v>
      </c>
      <c r="C36" s="104">
        <v>82476826</v>
      </c>
      <c r="D36" s="104">
        <v>0</v>
      </c>
      <c r="E36" s="104">
        <v>0</v>
      </c>
      <c r="F36" s="104">
        <f t="shared" si="16"/>
        <v>82476826</v>
      </c>
      <c r="G36" s="104">
        <v>1057470</v>
      </c>
      <c r="H36" s="104">
        <v>0</v>
      </c>
      <c r="I36" s="104">
        <v>0</v>
      </c>
      <c r="J36" s="104">
        <f t="shared" si="17"/>
        <v>1057470</v>
      </c>
      <c r="K36" s="104">
        <f t="shared" si="18"/>
        <v>83534296</v>
      </c>
      <c r="L36" s="104">
        <f t="shared" si="14"/>
        <v>0</v>
      </c>
      <c r="M36" s="104">
        <f t="shared" si="15"/>
        <v>0</v>
      </c>
      <c r="N36" s="104">
        <f t="shared" si="19"/>
        <v>83534296</v>
      </c>
    </row>
    <row r="37" spans="1:14" x14ac:dyDescent="0.25">
      <c r="A37" s="134" t="s">
        <v>126</v>
      </c>
      <c r="B37" s="135" t="s">
        <v>292</v>
      </c>
      <c r="C37" s="104">
        <v>0</v>
      </c>
      <c r="D37" s="104">
        <v>0</v>
      </c>
      <c r="E37" s="104">
        <v>0</v>
      </c>
      <c r="F37" s="104">
        <f t="shared" si="16"/>
        <v>0</v>
      </c>
      <c r="G37" s="104">
        <v>0</v>
      </c>
      <c r="H37" s="104">
        <v>0</v>
      </c>
      <c r="I37" s="104">
        <v>0</v>
      </c>
      <c r="J37" s="104">
        <f t="shared" si="17"/>
        <v>0</v>
      </c>
      <c r="K37" s="104">
        <f t="shared" si="18"/>
        <v>0</v>
      </c>
      <c r="L37" s="104">
        <f t="shared" si="14"/>
        <v>0</v>
      </c>
      <c r="M37" s="104">
        <f t="shared" si="15"/>
        <v>0</v>
      </c>
      <c r="N37" s="104">
        <f t="shared" si="19"/>
        <v>0</v>
      </c>
    </row>
    <row r="38" spans="1:14" x14ac:dyDescent="0.25">
      <c r="A38" s="134" t="s">
        <v>127</v>
      </c>
      <c r="B38" s="135" t="s">
        <v>293</v>
      </c>
      <c r="C38" s="104">
        <v>0</v>
      </c>
      <c r="D38" s="104">
        <v>0</v>
      </c>
      <c r="E38" s="104">
        <v>0</v>
      </c>
      <c r="F38" s="104">
        <f t="shared" si="16"/>
        <v>0</v>
      </c>
      <c r="G38" s="104">
        <v>5592000</v>
      </c>
      <c r="H38" s="104">
        <v>0</v>
      </c>
      <c r="I38" s="104">
        <v>0</v>
      </c>
      <c r="J38" s="104">
        <f t="shared" si="17"/>
        <v>5592000</v>
      </c>
      <c r="K38" s="104">
        <f t="shared" si="18"/>
        <v>5592000</v>
      </c>
      <c r="L38" s="104">
        <f t="shared" si="14"/>
        <v>0</v>
      </c>
      <c r="M38" s="104">
        <f t="shared" si="15"/>
        <v>0</v>
      </c>
      <c r="N38" s="104">
        <f t="shared" si="19"/>
        <v>5592000</v>
      </c>
    </row>
    <row r="39" spans="1:14" x14ac:dyDescent="0.25">
      <c r="A39" s="134" t="s">
        <v>128</v>
      </c>
      <c r="B39" s="136" t="s">
        <v>35</v>
      </c>
      <c r="C39" s="104">
        <v>0</v>
      </c>
      <c r="D39" s="104">
        <v>0</v>
      </c>
      <c r="E39" s="104">
        <v>0</v>
      </c>
      <c r="F39" s="104">
        <f t="shared" si="16"/>
        <v>0</v>
      </c>
      <c r="G39" s="104">
        <v>192530</v>
      </c>
      <c r="H39" s="104">
        <v>0</v>
      </c>
      <c r="I39" s="104">
        <v>0</v>
      </c>
      <c r="J39" s="104">
        <f t="shared" si="17"/>
        <v>192530</v>
      </c>
      <c r="K39" s="104">
        <f t="shared" si="18"/>
        <v>192530</v>
      </c>
      <c r="L39" s="104">
        <f t="shared" si="14"/>
        <v>0</v>
      </c>
      <c r="M39" s="104">
        <f t="shared" si="15"/>
        <v>0</v>
      </c>
      <c r="N39" s="104">
        <f t="shared" si="19"/>
        <v>192530</v>
      </c>
    </row>
    <row r="40" spans="1:14" x14ac:dyDescent="0.25">
      <c r="A40" s="134" t="s">
        <v>129</v>
      </c>
      <c r="B40" s="135" t="s">
        <v>36</v>
      </c>
      <c r="C40" s="104">
        <v>0</v>
      </c>
      <c r="D40" s="104">
        <v>0</v>
      </c>
      <c r="E40" s="104">
        <v>0</v>
      </c>
      <c r="F40" s="104">
        <f t="shared" si="16"/>
        <v>0</v>
      </c>
      <c r="G40" s="104">
        <v>0</v>
      </c>
      <c r="H40" s="104">
        <v>0</v>
      </c>
      <c r="I40" s="104">
        <v>0</v>
      </c>
      <c r="J40" s="104">
        <f t="shared" si="17"/>
        <v>0</v>
      </c>
      <c r="K40" s="104">
        <f t="shared" si="18"/>
        <v>0</v>
      </c>
      <c r="L40" s="104">
        <f t="shared" si="14"/>
        <v>0</v>
      </c>
      <c r="M40" s="104">
        <f t="shared" si="15"/>
        <v>0</v>
      </c>
      <c r="N40" s="104">
        <f t="shared" si="19"/>
        <v>0</v>
      </c>
    </row>
    <row r="41" spans="1:14" x14ac:dyDescent="0.25">
      <c r="A41" s="134" t="s">
        <v>130</v>
      </c>
      <c r="B41" s="135" t="s">
        <v>16</v>
      </c>
      <c r="C41" s="104">
        <v>0</v>
      </c>
      <c r="D41" s="104">
        <v>0</v>
      </c>
      <c r="E41" s="104">
        <v>0</v>
      </c>
      <c r="F41" s="104">
        <f t="shared" si="16"/>
        <v>0</v>
      </c>
      <c r="G41" s="104">
        <v>0</v>
      </c>
      <c r="H41" s="104">
        <v>0</v>
      </c>
      <c r="I41" s="104">
        <v>0</v>
      </c>
      <c r="J41" s="104">
        <f t="shared" si="17"/>
        <v>0</v>
      </c>
      <c r="K41" s="104">
        <f t="shared" si="18"/>
        <v>0</v>
      </c>
      <c r="L41" s="104">
        <f t="shared" si="14"/>
        <v>0</v>
      </c>
      <c r="M41" s="104">
        <f t="shared" si="15"/>
        <v>0</v>
      </c>
      <c r="N41" s="104">
        <f t="shared" si="19"/>
        <v>0</v>
      </c>
    </row>
    <row r="42" spans="1:14" x14ac:dyDescent="0.25">
      <c r="A42" s="132" t="s">
        <v>131</v>
      </c>
      <c r="B42" s="137" t="s">
        <v>270</v>
      </c>
      <c r="C42" s="107">
        <f t="shared" ref="C42:N42" si="20">SUM(C34:C41)</f>
        <v>304991083</v>
      </c>
      <c r="D42" s="107">
        <f t="shared" si="20"/>
        <v>0</v>
      </c>
      <c r="E42" s="107">
        <f t="shared" si="20"/>
        <v>0</v>
      </c>
      <c r="F42" s="107">
        <f t="shared" si="20"/>
        <v>304991083</v>
      </c>
      <c r="G42" s="107">
        <f t="shared" si="20"/>
        <v>5592000</v>
      </c>
      <c r="H42" s="107">
        <f t="shared" si="20"/>
        <v>0</v>
      </c>
      <c r="I42" s="107">
        <f t="shared" si="20"/>
        <v>0</v>
      </c>
      <c r="J42" s="107">
        <f t="shared" si="20"/>
        <v>5592000</v>
      </c>
      <c r="K42" s="107">
        <f t="shared" si="20"/>
        <v>310583083</v>
      </c>
      <c r="L42" s="107">
        <f t="shared" si="20"/>
        <v>0</v>
      </c>
      <c r="M42" s="107">
        <f t="shared" si="20"/>
        <v>0</v>
      </c>
      <c r="N42" s="107">
        <f t="shared" si="20"/>
        <v>310583083</v>
      </c>
    </row>
    <row r="43" spans="1:14" x14ac:dyDescent="0.25">
      <c r="A43" s="138"/>
      <c r="B43" s="13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</row>
    <row r="44" spans="1:14" x14ac:dyDescent="0.25">
      <c r="A44" s="132" t="s">
        <v>284</v>
      </c>
      <c r="B44" s="137" t="s">
        <v>19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</row>
    <row r="45" spans="1:14" x14ac:dyDescent="0.25">
      <c r="A45" s="134" t="s">
        <v>123</v>
      </c>
      <c r="B45" s="118" t="s">
        <v>106</v>
      </c>
      <c r="C45" s="104">
        <v>197417665</v>
      </c>
      <c r="D45" s="104">
        <v>0</v>
      </c>
      <c r="E45" s="104">
        <v>0</v>
      </c>
      <c r="F45" s="104">
        <f>SUM(C45:E45)</f>
        <v>197417665</v>
      </c>
      <c r="G45" s="104">
        <v>0</v>
      </c>
      <c r="H45" s="104">
        <v>0</v>
      </c>
      <c r="I45" s="104">
        <v>0</v>
      </c>
      <c r="J45" s="104">
        <f>SUM(G45:I45)</f>
        <v>0</v>
      </c>
      <c r="K45" s="104">
        <f>C45+G45</f>
        <v>197417665</v>
      </c>
      <c r="L45" s="104">
        <f t="shared" ref="L45:L52" si="21">D45+H45</f>
        <v>0</v>
      </c>
      <c r="M45" s="104">
        <f t="shared" ref="M45:M52" si="22">E45+I45</f>
        <v>0</v>
      </c>
      <c r="N45" s="104">
        <f>SUM(K45:M45)</f>
        <v>197417665</v>
      </c>
    </row>
    <row r="46" spans="1:14" ht="31.5" x14ac:dyDescent="0.25">
      <c r="A46" s="134" t="s">
        <v>124</v>
      </c>
      <c r="B46" s="118" t="s">
        <v>34</v>
      </c>
      <c r="C46" s="104">
        <v>40347799</v>
      </c>
      <c r="D46" s="104">
        <v>0</v>
      </c>
      <c r="E46" s="104">
        <v>0</v>
      </c>
      <c r="F46" s="104">
        <f t="shared" ref="F46:F52" si="23">SUM(C46:E46)</f>
        <v>40347799</v>
      </c>
      <c r="G46" s="104">
        <v>0</v>
      </c>
      <c r="H46" s="104">
        <v>0</v>
      </c>
      <c r="I46" s="104">
        <v>0</v>
      </c>
      <c r="J46" s="104">
        <f t="shared" ref="J46:J52" si="24">SUM(G46:I46)</f>
        <v>0</v>
      </c>
      <c r="K46" s="104">
        <f t="shared" ref="K46:K52" si="25">C46+G46</f>
        <v>40347799</v>
      </c>
      <c r="L46" s="104">
        <f t="shared" si="21"/>
        <v>0</v>
      </c>
      <c r="M46" s="104">
        <f t="shared" si="22"/>
        <v>0</v>
      </c>
      <c r="N46" s="104">
        <f t="shared" ref="N46:N52" si="26">SUM(K46:M46)</f>
        <v>40347799</v>
      </c>
    </row>
    <row r="47" spans="1:14" x14ac:dyDescent="0.25">
      <c r="A47" s="134" t="s">
        <v>125</v>
      </c>
      <c r="B47" s="118" t="s">
        <v>15</v>
      </c>
      <c r="C47" s="104">
        <v>80059857</v>
      </c>
      <c r="D47" s="104">
        <v>0</v>
      </c>
      <c r="E47" s="104">
        <v>0</v>
      </c>
      <c r="F47" s="104">
        <f t="shared" si="23"/>
        <v>80059857</v>
      </c>
      <c r="G47" s="104">
        <v>951035</v>
      </c>
      <c r="H47" s="104">
        <v>0</v>
      </c>
      <c r="I47" s="104">
        <v>0</v>
      </c>
      <c r="J47" s="104">
        <f t="shared" si="24"/>
        <v>951035</v>
      </c>
      <c r="K47" s="104">
        <f t="shared" si="25"/>
        <v>81010892</v>
      </c>
      <c r="L47" s="104">
        <f t="shared" si="21"/>
        <v>0</v>
      </c>
      <c r="M47" s="104">
        <f t="shared" si="22"/>
        <v>0</v>
      </c>
      <c r="N47" s="104">
        <f t="shared" si="26"/>
        <v>81010892</v>
      </c>
    </row>
    <row r="48" spans="1:14" x14ac:dyDescent="0.25">
      <c r="A48" s="134" t="s">
        <v>126</v>
      </c>
      <c r="B48" s="135" t="s">
        <v>292</v>
      </c>
      <c r="C48" s="104">
        <v>0</v>
      </c>
      <c r="D48" s="104">
        <v>0</v>
      </c>
      <c r="E48" s="104">
        <v>0</v>
      </c>
      <c r="F48" s="104">
        <f t="shared" si="23"/>
        <v>0</v>
      </c>
      <c r="G48" s="104">
        <v>0</v>
      </c>
      <c r="H48" s="104">
        <v>0</v>
      </c>
      <c r="I48" s="104">
        <v>0</v>
      </c>
      <c r="J48" s="104">
        <f t="shared" si="24"/>
        <v>0</v>
      </c>
      <c r="K48" s="104">
        <f t="shared" si="25"/>
        <v>0</v>
      </c>
      <c r="L48" s="104">
        <f t="shared" si="21"/>
        <v>0</v>
      </c>
      <c r="M48" s="104">
        <f t="shared" si="22"/>
        <v>0</v>
      </c>
      <c r="N48" s="104">
        <f t="shared" si="26"/>
        <v>0</v>
      </c>
    </row>
    <row r="49" spans="1:14" x14ac:dyDescent="0.25">
      <c r="A49" s="134" t="s">
        <v>127</v>
      </c>
      <c r="B49" s="135" t="s">
        <v>293</v>
      </c>
      <c r="C49" s="104">
        <v>0</v>
      </c>
      <c r="D49" s="104">
        <v>0</v>
      </c>
      <c r="E49" s="104">
        <v>0</v>
      </c>
      <c r="F49" s="104">
        <f t="shared" si="23"/>
        <v>0</v>
      </c>
      <c r="G49" s="104">
        <v>6815000</v>
      </c>
      <c r="H49" s="104">
        <v>0</v>
      </c>
      <c r="I49" s="104">
        <v>0</v>
      </c>
      <c r="J49" s="104">
        <f t="shared" si="24"/>
        <v>6815000</v>
      </c>
      <c r="K49" s="104">
        <f t="shared" si="25"/>
        <v>6815000</v>
      </c>
      <c r="L49" s="104">
        <f t="shared" si="21"/>
        <v>0</v>
      </c>
      <c r="M49" s="104">
        <f t="shared" si="22"/>
        <v>0</v>
      </c>
      <c r="N49" s="104">
        <f t="shared" si="26"/>
        <v>6815000</v>
      </c>
    </row>
    <row r="50" spans="1:14" x14ac:dyDescent="0.25">
      <c r="A50" s="134" t="s">
        <v>128</v>
      </c>
      <c r="B50" s="136" t="s">
        <v>35</v>
      </c>
      <c r="C50" s="104">
        <v>0</v>
      </c>
      <c r="D50" s="104">
        <v>0</v>
      </c>
      <c r="E50" s="104">
        <v>0</v>
      </c>
      <c r="F50" s="104">
        <f t="shared" si="23"/>
        <v>0</v>
      </c>
      <c r="G50" s="104">
        <v>405418</v>
      </c>
      <c r="H50" s="104">
        <v>0</v>
      </c>
      <c r="I50" s="104">
        <v>0</v>
      </c>
      <c r="J50" s="104">
        <f t="shared" si="24"/>
        <v>405418</v>
      </c>
      <c r="K50" s="104">
        <f t="shared" si="25"/>
        <v>405418</v>
      </c>
      <c r="L50" s="104">
        <f t="shared" si="21"/>
        <v>0</v>
      </c>
      <c r="M50" s="104">
        <f t="shared" si="22"/>
        <v>0</v>
      </c>
      <c r="N50" s="104">
        <f t="shared" si="26"/>
        <v>405418</v>
      </c>
    </row>
    <row r="51" spans="1:14" x14ac:dyDescent="0.25">
      <c r="A51" s="134" t="s">
        <v>129</v>
      </c>
      <c r="B51" s="135" t="s">
        <v>36</v>
      </c>
      <c r="C51" s="104">
        <v>0</v>
      </c>
      <c r="D51" s="104">
        <v>0</v>
      </c>
      <c r="E51" s="104">
        <v>0</v>
      </c>
      <c r="F51" s="104">
        <f t="shared" si="23"/>
        <v>0</v>
      </c>
      <c r="G51" s="104">
        <v>0</v>
      </c>
      <c r="H51" s="104">
        <v>0</v>
      </c>
      <c r="I51" s="104">
        <v>0</v>
      </c>
      <c r="J51" s="104">
        <f t="shared" si="24"/>
        <v>0</v>
      </c>
      <c r="K51" s="104">
        <f t="shared" si="25"/>
        <v>0</v>
      </c>
      <c r="L51" s="104">
        <f t="shared" si="21"/>
        <v>0</v>
      </c>
      <c r="M51" s="104">
        <f t="shared" si="22"/>
        <v>0</v>
      </c>
      <c r="N51" s="104">
        <f t="shared" si="26"/>
        <v>0</v>
      </c>
    </row>
    <row r="52" spans="1:14" x14ac:dyDescent="0.25">
      <c r="A52" s="134" t="s">
        <v>130</v>
      </c>
      <c r="B52" s="135" t="s">
        <v>16</v>
      </c>
      <c r="C52" s="104">
        <v>0</v>
      </c>
      <c r="D52" s="104">
        <v>0</v>
      </c>
      <c r="E52" s="104">
        <v>0</v>
      </c>
      <c r="F52" s="104">
        <f t="shared" si="23"/>
        <v>0</v>
      </c>
      <c r="G52" s="104">
        <v>0</v>
      </c>
      <c r="H52" s="104">
        <v>0</v>
      </c>
      <c r="I52" s="104">
        <v>0</v>
      </c>
      <c r="J52" s="104">
        <f t="shared" si="24"/>
        <v>0</v>
      </c>
      <c r="K52" s="104">
        <f t="shared" si="25"/>
        <v>0</v>
      </c>
      <c r="L52" s="104">
        <f t="shared" si="21"/>
        <v>0</v>
      </c>
      <c r="M52" s="104">
        <f t="shared" si="22"/>
        <v>0</v>
      </c>
      <c r="N52" s="104">
        <f t="shared" si="26"/>
        <v>0</v>
      </c>
    </row>
    <row r="53" spans="1:14" x14ac:dyDescent="0.25">
      <c r="A53" s="132" t="s">
        <v>131</v>
      </c>
      <c r="B53" s="137" t="s">
        <v>270</v>
      </c>
      <c r="C53" s="107">
        <f t="shared" ref="C53:N53" si="27">SUM(C45:C52)</f>
        <v>317825321</v>
      </c>
      <c r="D53" s="107">
        <f t="shared" si="27"/>
        <v>0</v>
      </c>
      <c r="E53" s="107">
        <f t="shared" si="27"/>
        <v>0</v>
      </c>
      <c r="F53" s="107">
        <f t="shared" si="27"/>
        <v>317825321</v>
      </c>
      <c r="G53" s="107">
        <f t="shared" si="27"/>
        <v>8171453</v>
      </c>
      <c r="H53" s="107">
        <f t="shared" si="27"/>
        <v>0</v>
      </c>
      <c r="I53" s="107">
        <f t="shared" si="27"/>
        <v>0</v>
      </c>
      <c r="J53" s="107">
        <f t="shared" si="27"/>
        <v>8171453</v>
      </c>
      <c r="K53" s="107">
        <f t="shared" si="27"/>
        <v>325996774</v>
      </c>
      <c r="L53" s="107">
        <f t="shared" si="27"/>
        <v>0</v>
      </c>
      <c r="M53" s="107">
        <f t="shared" si="27"/>
        <v>0</v>
      </c>
      <c r="N53" s="107">
        <f t="shared" si="27"/>
        <v>325996774</v>
      </c>
    </row>
    <row r="54" spans="1:14" x14ac:dyDescent="0.25">
      <c r="A54" s="138"/>
      <c r="B54" s="13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</row>
    <row r="55" spans="1:14" x14ac:dyDescent="0.25">
      <c r="A55" s="132" t="s">
        <v>285</v>
      </c>
      <c r="B55" s="137" t="s">
        <v>298</v>
      </c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</row>
    <row r="56" spans="1:14" x14ac:dyDescent="0.25">
      <c r="A56" s="134" t="s">
        <v>123</v>
      </c>
      <c r="B56" s="118" t="s">
        <v>106</v>
      </c>
      <c r="C56" s="104">
        <v>217589175</v>
      </c>
      <c r="D56" s="104">
        <v>0</v>
      </c>
      <c r="E56" s="104">
        <v>0</v>
      </c>
      <c r="F56" s="104">
        <f>SUM(C56:E56)</f>
        <v>217589175</v>
      </c>
      <c r="G56" s="104">
        <v>0</v>
      </c>
      <c r="H56" s="104">
        <v>0</v>
      </c>
      <c r="I56" s="104">
        <v>0</v>
      </c>
      <c r="J56" s="104">
        <f>SUM(G56:I56)</f>
        <v>0</v>
      </c>
      <c r="K56" s="104">
        <f>C56+G56</f>
        <v>217589175</v>
      </c>
      <c r="L56" s="104">
        <f t="shared" ref="L56:L63" si="28">D56+H56</f>
        <v>0</v>
      </c>
      <c r="M56" s="104">
        <f t="shared" ref="M56:M63" si="29">E56+I56</f>
        <v>0</v>
      </c>
      <c r="N56" s="104">
        <f>SUM(K56:M56)</f>
        <v>217589175</v>
      </c>
    </row>
    <row r="57" spans="1:14" ht="31.5" x14ac:dyDescent="0.25">
      <c r="A57" s="134" t="s">
        <v>124</v>
      </c>
      <c r="B57" s="118" t="s">
        <v>34</v>
      </c>
      <c r="C57" s="104">
        <v>46619664</v>
      </c>
      <c r="D57" s="104">
        <v>0</v>
      </c>
      <c r="E57" s="104">
        <v>0</v>
      </c>
      <c r="F57" s="104">
        <f t="shared" ref="F57:F63" si="30">SUM(C57:E57)</f>
        <v>46619664</v>
      </c>
      <c r="G57" s="104">
        <v>0</v>
      </c>
      <c r="H57" s="104">
        <v>0</v>
      </c>
      <c r="I57" s="104">
        <v>0</v>
      </c>
      <c r="J57" s="104">
        <f t="shared" ref="J57:J63" si="31">SUM(G57:I57)</f>
        <v>0</v>
      </c>
      <c r="K57" s="104">
        <f t="shared" ref="K57:K63" si="32">C57+G57</f>
        <v>46619664</v>
      </c>
      <c r="L57" s="104">
        <f t="shared" si="28"/>
        <v>0</v>
      </c>
      <c r="M57" s="104">
        <f t="shared" si="29"/>
        <v>0</v>
      </c>
      <c r="N57" s="104">
        <f t="shared" ref="N57:N63" si="33">SUM(K57:M57)</f>
        <v>46619664</v>
      </c>
    </row>
    <row r="58" spans="1:14" x14ac:dyDescent="0.25">
      <c r="A58" s="134" t="s">
        <v>125</v>
      </c>
      <c r="B58" s="118" t="s">
        <v>15</v>
      </c>
      <c r="C58" s="104">
        <v>55227023</v>
      </c>
      <c r="D58" s="104">
        <v>0</v>
      </c>
      <c r="E58" s="104">
        <v>0</v>
      </c>
      <c r="F58" s="104">
        <f t="shared" si="30"/>
        <v>55227023</v>
      </c>
      <c r="G58" s="104">
        <v>889000</v>
      </c>
      <c r="H58" s="104">
        <v>0</v>
      </c>
      <c r="I58" s="104">
        <v>0</v>
      </c>
      <c r="J58" s="104">
        <f t="shared" si="31"/>
        <v>889000</v>
      </c>
      <c r="K58" s="104">
        <f t="shared" si="32"/>
        <v>56116023</v>
      </c>
      <c r="L58" s="104">
        <f t="shared" si="28"/>
        <v>0</v>
      </c>
      <c r="M58" s="104">
        <f t="shared" si="29"/>
        <v>0</v>
      </c>
      <c r="N58" s="104">
        <f t="shared" si="33"/>
        <v>56116023</v>
      </c>
    </row>
    <row r="59" spans="1:14" x14ac:dyDescent="0.25">
      <c r="A59" s="134" t="s">
        <v>126</v>
      </c>
      <c r="B59" s="135" t="s">
        <v>292</v>
      </c>
      <c r="C59" s="104">
        <v>0</v>
      </c>
      <c r="D59" s="104">
        <v>0</v>
      </c>
      <c r="E59" s="104">
        <v>0</v>
      </c>
      <c r="F59" s="104">
        <f t="shared" si="30"/>
        <v>0</v>
      </c>
      <c r="G59" s="104">
        <v>0</v>
      </c>
      <c r="H59" s="104">
        <v>0</v>
      </c>
      <c r="I59" s="104">
        <v>0</v>
      </c>
      <c r="J59" s="104">
        <f t="shared" si="31"/>
        <v>0</v>
      </c>
      <c r="K59" s="104">
        <f t="shared" si="32"/>
        <v>0</v>
      </c>
      <c r="L59" s="104">
        <f t="shared" si="28"/>
        <v>0</v>
      </c>
      <c r="M59" s="104">
        <f t="shared" si="29"/>
        <v>0</v>
      </c>
      <c r="N59" s="104">
        <f t="shared" si="33"/>
        <v>0</v>
      </c>
    </row>
    <row r="60" spans="1:14" x14ac:dyDescent="0.25">
      <c r="A60" s="134" t="s">
        <v>127</v>
      </c>
      <c r="B60" s="135" t="s">
        <v>293</v>
      </c>
      <c r="C60" s="104">
        <v>0</v>
      </c>
      <c r="D60" s="104">
        <v>0</v>
      </c>
      <c r="E60" s="104">
        <v>0</v>
      </c>
      <c r="F60" s="104">
        <f t="shared" si="30"/>
        <v>0</v>
      </c>
      <c r="G60" s="104">
        <v>0</v>
      </c>
      <c r="H60" s="104">
        <v>0</v>
      </c>
      <c r="I60" s="104">
        <v>0</v>
      </c>
      <c r="J60" s="104">
        <f t="shared" si="31"/>
        <v>0</v>
      </c>
      <c r="K60" s="104">
        <f t="shared" si="32"/>
        <v>0</v>
      </c>
      <c r="L60" s="104">
        <f t="shared" si="28"/>
        <v>0</v>
      </c>
      <c r="M60" s="104">
        <f t="shared" si="29"/>
        <v>0</v>
      </c>
      <c r="N60" s="104">
        <f t="shared" si="33"/>
        <v>0</v>
      </c>
    </row>
    <row r="61" spans="1:14" x14ac:dyDescent="0.25">
      <c r="A61" s="134" t="s">
        <v>128</v>
      </c>
      <c r="B61" s="136" t="s">
        <v>35</v>
      </c>
      <c r="C61" s="104">
        <v>0</v>
      </c>
      <c r="D61" s="104">
        <v>0</v>
      </c>
      <c r="E61" s="104">
        <v>0</v>
      </c>
      <c r="F61" s="104">
        <f t="shared" si="30"/>
        <v>0</v>
      </c>
      <c r="G61" s="104">
        <v>1043700</v>
      </c>
      <c r="H61" s="104">
        <v>0</v>
      </c>
      <c r="I61" s="104">
        <v>0</v>
      </c>
      <c r="J61" s="104">
        <f t="shared" si="31"/>
        <v>1043700</v>
      </c>
      <c r="K61" s="104">
        <f t="shared" si="32"/>
        <v>1043700</v>
      </c>
      <c r="L61" s="104">
        <f t="shared" si="28"/>
        <v>0</v>
      </c>
      <c r="M61" s="104">
        <f t="shared" si="29"/>
        <v>0</v>
      </c>
      <c r="N61" s="104">
        <f t="shared" si="33"/>
        <v>1043700</v>
      </c>
    </row>
    <row r="62" spans="1:14" x14ac:dyDescent="0.25">
      <c r="A62" s="134" t="s">
        <v>129</v>
      </c>
      <c r="B62" s="135" t="s">
        <v>36</v>
      </c>
      <c r="C62" s="104">
        <v>0</v>
      </c>
      <c r="D62" s="104">
        <v>0</v>
      </c>
      <c r="E62" s="104">
        <v>0</v>
      </c>
      <c r="F62" s="104">
        <f t="shared" si="30"/>
        <v>0</v>
      </c>
      <c r="G62" s="104">
        <v>0</v>
      </c>
      <c r="H62" s="104">
        <v>0</v>
      </c>
      <c r="I62" s="104">
        <v>0</v>
      </c>
      <c r="J62" s="104">
        <f t="shared" si="31"/>
        <v>0</v>
      </c>
      <c r="K62" s="104">
        <f t="shared" si="32"/>
        <v>0</v>
      </c>
      <c r="L62" s="104">
        <f t="shared" si="28"/>
        <v>0</v>
      </c>
      <c r="M62" s="104">
        <f t="shared" si="29"/>
        <v>0</v>
      </c>
      <c r="N62" s="104">
        <f t="shared" si="33"/>
        <v>0</v>
      </c>
    </row>
    <row r="63" spans="1:14" x14ac:dyDescent="0.25">
      <c r="A63" s="134" t="s">
        <v>130</v>
      </c>
      <c r="B63" s="135" t="s">
        <v>16</v>
      </c>
      <c r="C63" s="104">
        <v>0</v>
      </c>
      <c r="D63" s="104">
        <v>0</v>
      </c>
      <c r="E63" s="104">
        <v>0</v>
      </c>
      <c r="F63" s="104">
        <f t="shared" si="30"/>
        <v>0</v>
      </c>
      <c r="G63" s="104">
        <v>0</v>
      </c>
      <c r="H63" s="104">
        <v>0</v>
      </c>
      <c r="I63" s="104">
        <v>0</v>
      </c>
      <c r="J63" s="104">
        <f t="shared" si="31"/>
        <v>0</v>
      </c>
      <c r="K63" s="104">
        <f t="shared" si="32"/>
        <v>0</v>
      </c>
      <c r="L63" s="104">
        <f t="shared" si="28"/>
        <v>0</v>
      </c>
      <c r="M63" s="104">
        <f t="shared" si="29"/>
        <v>0</v>
      </c>
      <c r="N63" s="104">
        <f t="shared" si="33"/>
        <v>0</v>
      </c>
    </row>
    <row r="64" spans="1:14" x14ac:dyDescent="0.25">
      <c r="A64" s="132" t="s">
        <v>131</v>
      </c>
      <c r="B64" s="137" t="s">
        <v>270</v>
      </c>
      <c r="C64" s="107">
        <f t="shared" ref="C64:N64" si="34">SUM(C56:C63)</f>
        <v>319435862</v>
      </c>
      <c r="D64" s="107">
        <f t="shared" si="34"/>
        <v>0</v>
      </c>
      <c r="E64" s="107">
        <f t="shared" si="34"/>
        <v>0</v>
      </c>
      <c r="F64" s="107">
        <f t="shared" si="34"/>
        <v>319435862</v>
      </c>
      <c r="G64" s="107">
        <f t="shared" si="34"/>
        <v>1932700</v>
      </c>
      <c r="H64" s="107">
        <f t="shared" si="34"/>
        <v>0</v>
      </c>
      <c r="I64" s="107">
        <f t="shared" si="34"/>
        <v>0</v>
      </c>
      <c r="J64" s="107">
        <f t="shared" si="34"/>
        <v>1932700</v>
      </c>
      <c r="K64" s="107">
        <f t="shared" si="34"/>
        <v>321368562</v>
      </c>
      <c r="L64" s="107">
        <f t="shared" si="34"/>
        <v>0</v>
      </c>
      <c r="M64" s="107">
        <f t="shared" si="34"/>
        <v>0</v>
      </c>
      <c r="N64" s="107">
        <f t="shared" si="34"/>
        <v>321368562</v>
      </c>
    </row>
    <row r="65" spans="1:14" x14ac:dyDescent="0.25">
      <c r="A65" s="138"/>
      <c r="B65" s="13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</row>
    <row r="66" spans="1:14" x14ac:dyDescent="0.25">
      <c r="A66" s="132" t="s">
        <v>286</v>
      </c>
      <c r="B66" s="139" t="s">
        <v>296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</row>
    <row r="67" spans="1:14" x14ac:dyDescent="0.25">
      <c r="A67" s="134" t="s">
        <v>123</v>
      </c>
      <c r="B67" s="118" t="s">
        <v>106</v>
      </c>
      <c r="C67" s="104">
        <v>50506714</v>
      </c>
      <c r="D67" s="104">
        <v>0</v>
      </c>
      <c r="E67" s="104">
        <v>0</v>
      </c>
      <c r="F67" s="104">
        <f>SUM(C67:E67)</f>
        <v>50506714</v>
      </c>
      <c r="G67" s="104">
        <v>0</v>
      </c>
      <c r="H67" s="104">
        <v>0</v>
      </c>
      <c r="I67" s="104">
        <v>0</v>
      </c>
      <c r="J67" s="104">
        <f>SUM(G67:I67)</f>
        <v>0</v>
      </c>
      <c r="K67" s="104">
        <f>C67+G67</f>
        <v>50506714</v>
      </c>
      <c r="L67" s="104">
        <f t="shared" ref="L67:L74" si="35">D67+H67</f>
        <v>0</v>
      </c>
      <c r="M67" s="104">
        <f t="shared" ref="M67:M74" si="36">E67+I67</f>
        <v>0</v>
      </c>
      <c r="N67" s="104">
        <f>SUM(K67:M67)</f>
        <v>50506714</v>
      </c>
    </row>
    <row r="68" spans="1:14" ht="31.5" x14ac:dyDescent="0.25">
      <c r="A68" s="134" t="s">
        <v>124</v>
      </c>
      <c r="B68" s="118" t="s">
        <v>34</v>
      </c>
      <c r="C68" s="104">
        <v>10018723</v>
      </c>
      <c r="D68" s="104">
        <v>0</v>
      </c>
      <c r="E68" s="104">
        <v>0</v>
      </c>
      <c r="F68" s="104">
        <f t="shared" ref="F68:F74" si="37">SUM(C68:E68)</f>
        <v>10018723</v>
      </c>
      <c r="G68" s="104">
        <v>0</v>
      </c>
      <c r="H68" s="104">
        <v>0</v>
      </c>
      <c r="I68" s="104">
        <v>0</v>
      </c>
      <c r="J68" s="104">
        <f t="shared" ref="J68:J74" si="38">SUM(G68:I68)</f>
        <v>0</v>
      </c>
      <c r="K68" s="104">
        <f t="shared" ref="K68:K74" si="39">C68+G68</f>
        <v>10018723</v>
      </c>
      <c r="L68" s="104">
        <f t="shared" si="35"/>
        <v>0</v>
      </c>
      <c r="M68" s="104">
        <f t="shared" si="36"/>
        <v>0</v>
      </c>
      <c r="N68" s="104">
        <f t="shared" ref="N68:N74" si="40">SUM(K68:M68)</f>
        <v>10018723</v>
      </c>
    </row>
    <row r="69" spans="1:14" x14ac:dyDescent="0.25">
      <c r="A69" s="134" t="s">
        <v>125</v>
      </c>
      <c r="B69" s="118" t="s">
        <v>15</v>
      </c>
      <c r="C69" s="104">
        <v>24790731</v>
      </c>
      <c r="D69" s="104">
        <v>0</v>
      </c>
      <c r="E69" s="104">
        <v>0</v>
      </c>
      <c r="F69" s="104">
        <f t="shared" si="37"/>
        <v>24790731</v>
      </c>
      <c r="G69" s="104">
        <v>-6938686</v>
      </c>
      <c r="H69" s="104">
        <v>0</v>
      </c>
      <c r="I69" s="104">
        <v>0</v>
      </c>
      <c r="J69" s="104">
        <f t="shared" si="38"/>
        <v>-6938686</v>
      </c>
      <c r="K69" s="104">
        <f t="shared" si="39"/>
        <v>17852045</v>
      </c>
      <c r="L69" s="104">
        <f t="shared" si="35"/>
        <v>0</v>
      </c>
      <c r="M69" s="104">
        <f t="shared" si="36"/>
        <v>0</v>
      </c>
      <c r="N69" s="104">
        <f t="shared" si="40"/>
        <v>17852045</v>
      </c>
    </row>
    <row r="70" spans="1:14" x14ac:dyDescent="0.25">
      <c r="A70" s="134" t="s">
        <v>126</v>
      </c>
      <c r="B70" s="135" t="s">
        <v>292</v>
      </c>
      <c r="C70" s="104">
        <v>0</v>
      </c>
      <c r="D70" s="104">
        <v>0</v>
      </c>
      <c r="E70" s="104">
        <v>0</v>
      </c>
      <c r="F70" s="104">
        <f t="shared" si="37"/>
        <v>0</v>
      </c>
      <c r="G70" s="104">
        <v>0</v>
      </c>
      <c r="H70" s="104">
        <v>0</v>
      </c>
      <c r="I70" s="104">
        <v>0</v>
      </c>
      <c r="J70" s="104">
        <f t="shared" si="38"/>
        <v>0</v>
      </c>
      <c r="K70" s="104">
        <f t="shared" si="39"/>
        <v>0</v>
      </c>
      <c r="L70" s="104">
        <f t="shared" si="35"/>
        <v>0</v>
      </c>
      <c r="M70" s="104">
        <f t="shared" si="36"/>
        <v>0</v>
      </c>
      <c r="N70" s="104">
        <f t="shared" si="40"/>
        <v>0</v>
      </c>
    </row>
    <row r="71" spans="1:14" x14ac:dyDescent="0.25">
      <c r="A71" s="134" t="s">
        <v>127</v>
      </c>
      <c r="B71" s="135" t="s">
        <v>293</v>
      </c>
      <c r="C71" s="104">
        <v>0</v>
      </c>
      <c r="D71" s="104">
        <v>0</v>
      </c>
      <c r="E71" s="104">
        <v>0</v>
      </c>
      <c r="F71" s="104">
        <f t="shared" si="37"/>
        <v>0</v>
      </c>
      <c r="G71" s="104">
        <v>6217601</v>
      </c>
      <c r="H71" s="104">
        <v>0</v>
      </c>
      <c r="I71" s="104">
        <v>0</v>
      </c>
      <c r="J71" s="104">
        <f t="shared" si="38"/>
        <v>6217601</v>
      </c>
      <c r="K71" s="104">
        <f t="shared" si="39"/>
        <v>6217601</v>
      </c>
      <c r="L71" s="104">
        <f t="shared" si="35"/>
        <v>0</v>
      </c>
      <c r="M71" s="104">
        <f t="shared" si="36"/>
        <v>0</v>
      </c>
      <c r="N71" s="104">
        <f t="shared" si="40"/>
        <v>6217601</v>
      </c>
    </row>
    <row r="72" spans="1:14" x14ac:dyDescent="0.25">
      <c r="A72" s="134" t="s">
        <v>128</v>
      </c>
      <c r="B72" s="136" t="s">
        <v>35</v>
      </c>
      <c r="C72" s="104">
        <v>0</v>
      </c>
      <c r="D72" s="104">
        <v>0</v>
      </c>
      <c r="E72" s="104">
        <v>0</v>
      </c>
      <c r="F72" s="104">
        <f t="shared" si="37"/>
        <v>0</v>
      </c>
      <c r="G72" s="104">
        <v>6938686</v>
      </c>
      <c r="H72" s="104">
        <v>0</v>
      </c>
      <c r="I72" s="104">
        <v>0</v>
      </c>
      <c r="J72" s="104">
        <f t="shared" si="38"/>
        <v>6938686</v>
      </c>
      <c r="K72" s="104">
        <f t="shared" si="39"/>
        <v>6938686</v>
      </c>
      <c r="L72" s="104">
        <f t="shared" si="35"/>
        <v>0</v>
      </c>
      <c r="M72" s="104">
        <f t="shared" si="36"/>
        <v>0</v>
      </c>
      <c r="N72" s="104">
        <f t="shared" si="40"/>
        <v>6938686</v>
      </c>
    </row>
    <row r="73" spans="1:14" x14ac:dyDescent="0.25">
      <c r="A73" s="134" t="s">
        <v>129</v>
      </c>
      <c r="B73" s="135" t="s">
        <v>36</v>
      </c>
      <c r="C73" s="104">
        <v>0</v>
      </c>
      <c r="D73" s="104">
        <v>0</v>
      </c>
      <c r="E73" s="104">
        <v>0</v>
      </c>
      <c r="F73" s="104">
        <f t="shared" si="37"/>
        <v>0</v>
      </c>
      <c r="G73" s="104">
        <v>0</v>
      </c>
      <c r="H73" s="104">
        <v>0</v>
      </c>
      <c r="I73" s="104">
        <v>0</v>
      </c>
      <c r="J73" s="104">
        <f t="shared" si="38"/>
        <v>0</v>
      </c>
      <c r="K73" s="104">
        <f t="shared" si="39"/>
        <v>0</v>
      </c>
      <c r="L73" s="104">
        <f t="shared" si="35"/>
        <v>0</v>
      </c>
      <c r="M73" s="104">
        <f t="shared" si="36"/>
        <v>0</v>
      </c>
      <c r="N73" s="104">
        <f t="shared" si="40"/>
        <v>0</v>
      </c>
    </row>
    <row r="74" spans="1:14" x14ac:dyDescent="0.25">
      <c r="A74" s="134" t="s">
        <v>130</v>
      </c>
      <c r="B74" s="135" t="s">
        <v>16</v>
      </c>
      <c r="C74" s="104">
        <v>0</v>
      </c>
      <c r="D74" s="104">
        <v>0</v>
      </c>
      <c r="E74" s="104">
        <v>0</v>
      </c>
      <c r="F74" s="104">
        <f t="shared" si="37"/>
        <v>0</v>
      </c>
      <c r="G74" s="104">
        <v>0</v>
      </c>
      <c r="H74" s="104">
        <v>0</v>
      </c>
      <c r="I74" s="104">
        <v>0</v>
      </c>
      <c r="J74" s="104">
        <f t="shared" si="38"/>
        <v>0</v>
      </c>
      <c r="K74" s="104">
        <f t="shared" si="39"/>
        <v>0</v>
      </c>
      <c r="L74" s="104">
        <f t="shared" si="35"/>
        <v>0</v>
      </c>
      <c r="M74" s="104">
        <f t="shared" si="36"/>
        <v>0</v>
      </c>
      <c r="N74" s="104">
        <f t="shared" si="40"/>
        <v>0</v>
      </c>
    </row>
    <row r="75" spans="1:14" x14ac:dyDescent="0.25">
      <c r="A75" s="132" t="s">
        <v>131</v>
      </c>
      <c r="B75" s="137" t="s">
        <v>270</v>
      </c>
      <c r="C75" s="107">
        <f t="shared" ref="C75:N75" si="41">SUM(C67:C74)</f>
        <v>85316168</v>
      </c>
      <c r="D75" s="107">
        <f t="shared" si="41"/>
        <v>0</v>
      </c>
      <c r="E75" s="107">
        <f t="shared" si="41"/>
        <v>0</v>
      </c>
      <c r="F75" s="107">
        <f t="shared" si="41"/>
        <v>85316168</v>
      </c>
      <c r="G75" s="107">
        <f t="shared" si="41"/>
        <v>6217601</v>
      </c>
      <c r="H75" s="107">
        <f t="shared" si="41"/>
        <v>0</v>
      </c>
      <c r="I75" s="107">
        <f t="shared" si="41"/>
        <v>0</v>
      </c>
      <c r="J75" s="107">
        <f t="shared" si="41"/>
        <v>6217601</v>
      </c>
      <c r="K75" s="107">
        <f t="shared" si="41"/>
        <v>91533769</v>
      </c>
      <c r="L75" s="107">
        <f t="shared" si="41"/>
        <v>0</v>
      </c>
      <c r="M75" s="107">
        <f t="shared" si="41"/>
        <v>0</v>
      </c>
      <c r="N75" s="107">
        <f t="shared" si="41"/>
        <v>91533769</v>
      </c>
    </row>
    <row r="76" spans="1:14" x14ac:dyDescent="0.25">
      <c r="A76" s="138"/>
      <c r="B76" s="137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</row>
    <row r="77" spans="1:14" x14ac:dyDescent="0.25">
      <c r="A77" s="132" t="s">
        <v>287</v>
      </c>
      <c r="B77" s="137" t="s">
        <v>28</v>
      </c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</row>
    <row r="78" spans="1:14" x14ac:dyDescent="0.25">
      <c r="A78" s="134" t="s">
        <v>123</v>
      </c>
      <c r="B78" s="118" t="s">
        <v>106</v>
      </c>
      <c r="C78" s="104">
        <v>27440245</v>
      </c>
      <c r="D78" s="104">
        <v>0</v>
      </c>
      <c r="E78" s="104">
        <v>0</v>
      </c>
      <c r="F78" s="104">
        <f>SUM(C78:E78)</f>
        <v>27440245</v>
      </c>
      <c r="G78" s="104">
        <v>0</v>
      </c>
      <c r="H78" s="104">
        <v>0</v>
      </c>
      <c r="I78" s="104">
        <v>0</v>
      </c>
      <c r="J78" s="104">
        <f>SUM(G78:I78)</f>
        <v>0</v>
      </c>
      <c r="K78" s="104">
        <f>C78+G78</f>
        <v>27440245</v>
      </c>
      <c r="L78" s="104">
        <f t="shared" ref="L78:L85" si="42">D78+H78</f>
        <v>0</v>
      </c>
      <c r="M78" s="104">
        <f t="shared" ref="M78:M85" si="43">E78+I78</f>
        <v>0</v>
      </c>
      <c r="N78" s="104">
        <f>SUM(K78:M78)</f>
        <v>27440245</v>
      </c>
    </row>
    <row r="79" spans="1:14" ht="31.5" x14ac:dyDescent="0.25">
      <c r="A79" s="134" t="s">
        <v>124</v>
      </c>
      <c r="B79" s="118" t="s">
        <v>34</v>
      </c>
      <c r="C79" s="104">
        <v>5197399</v>
      </c>
      <c r="D79" s="104">
        <v>0</v>
      </c>
      <c r="E79" s="104">
        <v>0</v>
      </c>
      <c r="F79" s="104">
        <f t="shared" ref="F79:F85" si="44">SUM(C79:E79)</f>
        <v>5197399</v>
      </c>
      <c r="G79" s="104">
        <v>0</v>
      </c>
      <c r="H79" s="104">
        <v>0</v>
      </c>
      <c r="I79" s="104">
        <v>0</v>
      </c>
      <c r="J79" s="104">
        <f t="shared" ref="J79:J85" si="45">SUM(G79:I79)</f>
        <v>0</v>
      </c>
      <c r="K79" s="104">
        <f t="shared" ref="K79:K85" si="46">C79+G79</f>
        <v>5197399</v>
      </c>
      <c r="L79" s="104">
        <f t="shared" si="42"/>
        <v>0</v>
      </c>
      <c r="M79" s="104">
        <f t="shared" si="43"/>
        <v>0</v>
      </c>
      <c r="N79" s="104">
        <f t="shared" ref="N79:N85" si="47">SUM(K79:M79)</f>
        <v>5197399</v>
      </c>
    </row>
    <row r="80" spans="1:14" x14ac:dyDescent="0.25">
      <c r="A80" s="134" t="s">
        <v>125</v>
      </c>
      <c r="B80" s="118" t="s">
        <v>15</v>
      </c>
      <c r="C80" s="104">
        <v>14593590</v>
      </c>
      <c r="D80" s="104">
        <v>0</v>
      </c>
      <c r="E80" s="104">
        <v>0</v>
      </c>
      <c r="F80" s="104">
        <f t="shared" si="44"/>
        <v>14593590</v>
      </c>
      <c r="G80" s="104">
        <v>485652</v>
      </c>
      <c r="H80" s="104">
        <v>0</v>
      </c>
      <c r="I80" s="104">
        <v>0</v>
      </c>
      <c r="J80" s="104">
        <f t="shared" si="45"/>
        <v>485652</v>
      </c>
      <c r="K80" s="104">
        <f t="shared" si="46"/>
        <v>15079242</v>
      </c>
      <c r="L80" s="104">
        <f t="shared" si="42"/>
        <v>0</v>
      </c>
      <c r="M80" s="104">
        <f t="shared" si="43"/>
        <v>0</v>
      </c>
      <c r="N80" s="104">
        <f t="shared" si="47"/>
        <v>15079242</v>
      </c>
    </row>
    <row r="81" spans="1:14" x14ac:dyDescent="0.25">
      <c r="A81" s="134" t="s">
        <v>126</v>
      </c>
      <c r="B81" s="135" t="s">
        <v>292</v>
      </c>
      <c r="C81" s="104">
        <v>0</v>
      </c>
      <c r="D81" s="104">
        <v>0</v>
      </c>
      <c r="E81" s="104">
        <v>0</v>
      </c>
      <c r="F81" s="104">
        <f t="shared" si="44"/>
        <v>0</v>
      </c>
      <c r="G81" s="104">
        <v>0</v>
      </c>
      <c r="H81" s="104">
        <v>0</v>
      </c>
      <c r="I81" s="104">
        <v>0</v>
      </c>
      <c r="J81" s="104">
        <f t="shared" si="45"/>
        <v>0</v>
      </c>
      <c r="K81" s="104">
        <f t="shared" si="46"/>
        <v>0</v>
      </c>
      <c r="L81" s="104">
        <f t="shared" si="42"/>
        <v>0</v>
      </c>
      <c r="M81" s="104">
        <f t="shared" si="43"/>
        <v>0</v>
      </c>
      <c r="N81" s="104">
        <f t="shared" si="47"/>
        <v>0</v>
      </c>
    </row>
    <row r="82" spans="1:14" x14ac:dyDescent="0.25">
      <c r="A82" s="134" t="s">
        <v>127</v>
      </c>
      <c r="B82" s="135" t="s">
        <v>293</v>
      </c>
      <c r="C82" s="104">
        <v>0</v>
      </c>
      <c r="D82" s="104">
        <v>0</v>
      </c>
      <c r="E82" s="104">
        <v>0</v>
      </c>
      <c r="F82" s="104">
        <f t="shared" si="44"/>
        <v>0</v>
      </c>
      <c r="G82" s="104">
        <v>6711000</v>
      </c>
      <c r="H82" s="104">
        <v>0</v>
      </c>
      <c r="I82" s="104">
        <v>0</v>
      </c>
      <c r="J82" s="104">
        <f t="shared" si="45"/>
        <v>6711000</v>
      </c>
      <c r="K82" s="104">
        <f t="shared" si="46"/>
        <v>6711000</v>
      </c>
      <c r="L82" s="104">
        <f t="shared" si="42"/>
        <v>0</v>
      </c>
      <c r="M82" s="104">
        <f t="shared" si="43"/>
        <v>0</v>
      </c>
      <c r="N82" s="104">
        <f t="shared" si="47"/>
        <v>6711000</v>
      </c>
    </row>
    <row r="83" spans="1:14" x14ac:dyDescent="0.25">
      <c r="A83" s="134" t="s">
        <v>128</v>
      </c>
      <c r="B83" s="136" t="s">
        <v>35</v>
      </c>
      <c r="C83" s="104">
        <v>0</v>
      </c>
      <c r="D83" s="104">
        <v>0</v>
      </c>
      <c r="E83" s="104">
        <v>0</v>
      </c>
      <c r="F83" s="104">
        <f t="shared" si="44"/>
        <v>0</v>
      </c>
      <c r="G83" s="104">
        <v>506744</v>
      </c>
      <c r="H83" s="104">
        <v>0</v>
      </c>
      <c r="I83" s="104">
        <v>0</v>
      </c>
      <c r="J83" s="104">
        <f t="shared" si="45"/>
        <v>506744</v>
      </c>
      <c r="K83" s="104">
        <f t="shared" si="46"/>
        <v>506744</v>
      </c>
      <c r="L83" s="104">
        <f t="shared" si="42"/>
        <v>0</v>
      </c>
      <c r="M83" s="104">
        <f t="shared" si="43"/>
        <v>0</v>
      </c>
      <c r="N83" s="104">
        <f t="shared" si="47"/>
        <v>506744</v>
      </c>
    </row>
    <row r="84" spans="1:14" x14ac:dyDescent="0.25">
      <c r="A84" s="134" t="s">
        <v>129</v>
      </c>
      <c r="B84" s="135" t="s">
        <v>36</v>
      </c>
      <c r="C84" s="104">
        <v>0</v>
      </c>
      <c r="D84" s="104">
        <v>0</v>
      </c>
      <c r="E84" s="104">
        <v>0</v>
      </c>
      <c r="F84" s="104">
        <f t="shared" si="44"/>
        <v>0</v>
      </c>
      <c r="G84" s="104">
        <v>0</v>
      </c>
      <c r="H84" s="104">
        <v>0</v>
      </c>
      <c r="I84" s="104">
        <v>0</v>
      </c>
      <c r="J84" s="104">
        <f t="shared" si="45"/>
        <v>0</v>
      </c>
      <c r="K84" s="104">
        <f t="shared" si="46"/>
        <v>0</v>
      </c>
      <c r="L84" s="104">
        <f t="shared" si="42"/>
        <v>0</v>
      </c>
      <c r="M84" s="104">
        <f t="shared" si="43"/>
        <v>0</v>
      </c>
      <c r="N84" s="104">
        <f t="shared" si="47"/>
        <v>0</v>
      </c>
    </row>
    <row r="85" spans="1:14" x14ac:dyDescent="0.25">
      <c r="A85" s="134" t="s">
        <v>130</v>
      </c>
      <c r="B85" s="135" t="s">
        <v>16</v>
      </c>
      <c r="C85" s="104">
        <v>0</v>
      </c>
      <c r="D85" s="104">
        <v>0</v>
      </c>
      <c r="E85" s="104">
        <v>0</v>
      </c>
      <c r="F85" s="104">
        <f t="shared" si="44"/>
        <v>0</v>
      </c>
      <c r="G85" s="104">
        <v>0</v>
      </c>
      <c r="H85" s="104">
        <v>0</v>
      </c>
      <c r="I85" s="104">
        <v>0</v>
      </c>
      <c r="J85" s="104">
        <f t="shared" si="45"/>
        <v>0</v>
      </c>
      <c r="K85" s="104">
        <f t="shared" si="46"/>
        <v>0</v>
      </c>
      <c r="L85" s="104">
        <f t="shared" si="42"/>
        <v>0</v>
      </c>
      <c r="M85" s="104">
        <f t="shared" si="43"/>
        <v>0</v>
      </c>
      <c r="N85" s="104">
        <f t="shared" si="47"/>
        <v>0</v>
      </c>
    </row>
    <row r="86" spans="1:14" x14ac:dyDescent="0.25">
      <c r="A86" s="132" t="s">
        <v>131</v>
      </c>
      <c r="B86" s="137" t="s">
        <v>270</v>
      </c>
      <c r="C86" s="107">
        <f t="shared" ref="C86:N86" si="48">SUM(C78:C85)</f>
        <v>47231234</v>
      </c>
      <c r="D86" s="107">
        <f t="shared" si="48"/>
        <v>0</v>
      </c>
      <c r="E86" s="107">
        <f t="shared" si="48"/>
        <v>0</v>
      </c>
      <c r="F86" s="107">
        <f t="shared" si="48"/>
        <v>47231234</v>
      </c>
      <c r="G86" s="107">
        <f t="shared" si="48"/>
        <v>7703396</v>
      </c>
      <c r="H86" s="107">
        <f t="shared" si="48"/>
        <v>0</v>
      </c>
      <c r="I86" s="107">
        <f t="shared" si="48"/>
        <v>0</v>
      </c>
      <c r="J86" s="107">
        <f t="shared" si="48"/>
        <v>7703396</v>
      </c>
      <c r="K86" s="107">
        <f t="shared" si="48"/>
        <v>54934630</v>
      </c>
      <c r="L86" s="107">
        <f t="shared" si="48"/>
        <v>0</v>
      </c>
      <c r="M86" s="107">
        <f t="shared" si="48"/>
        <v>0</v>
      </c>
      <c r="N86" s="107">
        <f t="shared" si="48"/>
        <v>54934630</v>
      </c>
    </row>
    <row r="87" spans="1:14" x14ac:dyDescent="0.25">
      <c r="A87" s="138"/>
      <c r="B87" s="13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</row>
    <row r="88" spans="1:14" x14ac:dyDescent="0.25">
      <c r="A88" s="138"/>
      <c r="B88" s="13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</row>
    <row r="89" spans="1:14" x14ac:dyDescent="0.25">
      <c r="A89" s="132" t="s">
        <v>288</v>
      </c>
      <c r="B89" s="133" t="s">
        <v>6</v>
      </c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 x14ac:dyDescent="0.25">
      <c r="A90" s="132" t="s">
        <v>123</v>
      </c>
      <c r="B90" s="141" t="s">
        <v>106</v>
      </c>
      <c r="C90" s="107">
        <f t="shared" ref="C90:N90" si="49">C12+C23+C34+C45+C56+C67+C78</f>
        <v>1358867507</v>
      </c>
      <c r="D90" s="107">
        <f t="shared" si="49"/>
        <v>0</v>
      </c>
      <c r="E90" s="107">
        <f t="shared" si="49"/>
        <v>0</v>
      </c>
      <c r="F90" s="107">
        <f t="shared" si="49"/>
        <v>1358867507</v>
      </c>
      <c r="G90" s="107">
        <f t="shared" si="49"/>
        <v>6394200</v>
      </c>
      <c r="H90" s="107">
        <f t="shared" si="49"/>
        <v>0</v>
      </c>
      <c r="I90" s="107">
        <f t="shared" si="49"/>
        <v>0</v>
      </c>
      <c r="J90" s="107">
        <f t="shared" si="49"/>
        <v>6394200</v>
      </c>
      <c r="K90" s="107">
        <f t="shared" si="49"/>
        <v>1365261707</v>
      </c>
      <c r="L90" s="107">
        <f t="shared" si="49"/>
        <v>0</v>
      </c>
      <c r="M90" s="107">
        <f t="shared" si="49"/>
        <v>0</v>
      </c>
      <c r="N90" s="107">
        <f t="shared" si="49"/>
        <v>1365261707</v>
      </c>
    </row>
    <row r="91" spans="1:14" ht="31.5" x14ac:dyDescent="0.25">
      <c r="A91" s="132" t="s">
        <v>124</v>
      </c>
      <c r="B91" s="141" t="s">
        <v>34</v>
      </c>
      <c r="C91" s="107">
        <f t="shared" ref="C91:F98" si="50">C13+C24+C35+C46+C57+C68+C79</f>
        <v>271942867</v>
      </c>
      <c r="D91" s="107">
        <f t="shared" si="50"/>
        <v>0</v>
      </c>
      <c r="E91" s="107">
        <f t="shared" si="50"/>
        <v>0</v>
      </c>
      <c r="F91" s="107">
        <f t="shared" si="50"/>
        <v>271942867</v>
      </c>
      <c r="G91" s="107">
        <f t="shared" ref="G91:N91" si="51">G13+G24+G35+G46+G57+G68+G79</f>
        <v>2339581</v>
      </c>
      <c r="H91" s="107">
        <f t="shared" si="51"/>
        <v>0</v>
      </c>
      <c r="I91" s="107">
        <f t="shared" si="51"/>
        <v>0</v>
      </c>
      <c r="J91" s="107">
        <f t="shared" si="51"/>
        <v>2339581</v>
      </c>
      <c r="K91" s="107">
        <f t="shared" si="51"/>
        <v>274282448</v>
      </c>
      <c r="L91" s="107">
        <f t="shared" si="51"/>
        <v>0</v>
      </c>
      <c r="M91" s="107">
        <f t="shared" si="51"/>
        <v>0</v>
      </c>
      <c r="N91" s="107">
        <f t="shared" si="51"/>
        <v>274282448</v>
      </c>
    </row>
    <row r="92" spans="1:14" x14ac:dyDescent="0.25">
      <c r="A92" s="132" t="s">
        <v>125</v>
      </c>
      <c r="B92" s="141" t="s">
        <v>15</v>
      </c>
      <c r="C92" s="107">
        <f t="shared" si="50"/>
        <v>869020494</v>
      </c>
      <c r="D92" s="107">
        <f t="shared" si="50"/>
        <v>0</v>
      </c>
      <c r="E92" s="107">
        <f t="shared" si="50"/>
        <v>0</v>
      </c>
      <c r="F92" s="107">
        <f t="shared" si="50"/>
        <v>869020494</v>
      </c>
      <c r="G92" s="107">
        <f t="shared" ref="G92:N92" si="52">G14+G25+G36+G47+G58+G69+G80</f>
        <v>-2177587</v>
      </c>
      <c r="H92" s="107">
        <f t="shared" si="52"/>
        <v>0</v>
      </c>
      <c r="I92" s="107">
        <f t="shared" si="52"/>
        <v>0</v>
      </c>
      <c r="J92" s="107">
        <f t="shared" si="52"/>
        <v>-2177587</v>
      </c>
      <c r="K92" s="107">
        <f t="shared" si="52"/>
        <v>866842907</v>
      </c>
      <c r="L92" s="107">
        <f t="shared" si="52"/>
        <v>0</v>
      </c>
      <c r="M92" s="107">
        <f t="shared" si="52"/>
        <v>0</v>
      </c>
      <c r="N92" s="107">
        <f t="shared" si="52"/>
        <v>866842907</v>
      </c>
    </row>
    <row r="93" spans="1:14" x14ac:dyDescent="0.25">
      <c r="A93" s="132" t="s">
        <v>126</v>
      </c>
      <c r="B93" s="142" t="s">
        <v>292</v>
      </c>
      <c r="C93" s="107">
        <f t="shared" si="50"/>
        <v>0</v>
      </c>
      <c r="D93" s="107">
        <f t="shared" si="50"/>
        <v>0</v>
      </c>
      <c r="E93" s="107">
        <f t="shared" si="50"/>
        <v>0</v>
      </c>
      <c r="F93" s="107">
        <f t="shared" si="50"/>
        <v>0</v>
      </c>
      <c r="G93" s="107">
        <f t="shared" ref="G93:N93" si="53">G15+G26+G37+G48+G59+G70+G81</f>
        <v>0</v>
      </c>
      <c r="H93" s="107">
        <f t="shared" si="53"/>
        <v>0</v>
      </c>
      <c r="I93" s="107">
        <f t="shared" si="53"/>
        <v>0</v>
      </c>
      <c r="J93" s="107">
        <f t="shared" si="53"/>
        <v>0</v>
      </c>
      <c r="K93" s="107">
        <f t="shared" si="53"/>
        <v>0</v>
      </c>
      <c r="L93" s="107">
        <f t="shared" si="53"/>
        <v>0</v>
      </c>
      <c r="M93" s="107">
        <f t="shared" si="53"/>
        <v>0</v>
      </c>
      <c r="N93" s="107">
        <f t="shared" si="53"/>
        <v>0</v>
      </c>
    </row>
    <row r="94" spans="1:14" x14ac:dyDescent="0.25">
      <c r="A94" s="132" t="s">
        <v>127</v>
      </c>
      <c r="B94" s="142" t="s">
        <v>293</v>
      </c>
      <c r="C94" s="107">
        <f t="shared" si="50"/>
        <v>0</v>
      </c>
      <c r="D94" s="107">
        <f t="shared" si="50"/>
        <v>0</v>
      </c>
      <c r="E94" s="107">
        <f t="shared" si="50"/>
        <v>0</v>
      </c>
      <c r="F94" s="107">
        <f t="shared" si="50"/>
        <v>0</v>
      </c>
      <c r="G94" s="107">
        <f t="shared" ref="G94:N94" si="54">G16+G27+G38+G49+G60+G71+G82</f>
        <v>62812323</v>
      </c>
      <c r="H94" s="107">
        <f t="shared" si="54"/>
        <v>0</v>
      </c>
      <c r="I94" s="107">
        <f t="shared" si="54"/>
        <v>0</v>
      </c>
      <c r="J94" s="107">
        <f t="shared" si="54"/>
        <v>62812323</v>
      </c>
      <c r="K94" s="107">
        <f t="shared" si="54"/>
        <v>62812323</v>
      </c>
      <c r="L94" s="107">
        <f t="shared" si="54"/>
        <v>0</v>
      </c>
      <c r="M94" s="107">
        <f t="shared" si="54"/>
        <v>0</v>
      </c>
      <c r="N94" s="107">
        <f t="shared" si="54"/>
        <v>62812323</v>
      </c>
    </row>
    <row r="95" spans="1:14" x14ac:dyDescent="0.25">
      <c r="A95" s="132" t="s">
        <v>128</v>
      </c>
      <c r="B95" s="143" t="s">
        <v>35</v>
      </c>
      <c r="C95" s="107">
        <f t="shared" si="50"/>
        <v>11331500</v>
      </c>
      <c r="D95" s="107">
        <f t="shared" si="50"/>
        <v>0</v>
      </c>
      <c r="E95" s="107">
        <f t="shared" si="50"/>
        <v>0</v>
      </c>
      <c r="F95" s="107">
        <f t="shared" si="50"/>
        <v>11331500</v>
      </c>
      <c r="G95" s="107">
        <f t="shared" ref="G95:N95" si="55">G17+G28+G39+G50+G61+G72+G83</f>
        <v>9639545</v>
      </c>
      <c r="H95" s="107">
        <f t="shared" si="55"/>
        <v>0</v>
      </c>
      <c r="I95" s="107">
        <f t="shared" si="55"/>
        <v>0</v>
      </c>
      <c r="J95" s="107">
        <f t="shared" si="55"/>
        <v>9639545</v>
      </c>
      <c r="K95" s="107">
        <f t="shared" si="55"/>
        <v>20971045</v>
      </c>
      <c r="L95" s="107">
        <f t="shared" si="55"/>
        <v>0</v>
      </c>
      <c r="M95" s="107">
        <f t="shared" si="55"/>
        <v>0</v>
      </c>
      <c r="N95" s="107">
        <f t="shared" si="55"/>
        <v>20971045</v>
      </c>
    </row>
    <row r="96" spans="1:14" x14ac:dyDescent="0.25">
      <c r="A96" s="132" t="s">
        <v>129</v>
      </c>
      <c r="B96" s="142" t="s">
        <v>36</v>
      </c>
      <c r="C96" s="107">
        <f t="shared" si="50"/>
        <v>0</v>
      </c>
      <c r="D96" s="107">
        <f t="shared" si="50"/>
        <v>0</v>
      </c>
      <c r="E96" s="107">
        <f t="shared" si="50"/>
        <v>0</v>
      </c>
      <c r="F96" s="107">
        <f t="shared" si="50"/>
        <v>0</v>
      </c>
      <c r="G96" s="107">
        <f t="shared" ref="G96:N96" si="56">G18+G29+G40+G51+G62+G73+G84</f>
        <v>0</v>
      </c>
      <c r="H96" s="107">
        <f t="shared" si="56"/>
        <v>0</v>
      </c>
      <c r="I96" s="107">
        <f t="shared" si="56"/>
        <v>0</v>
      </c>
      <c r="J96" s="107">
        <f t="shared" si="56"/>
        <v>0</v>
      </c>
      <c r="K96" s="107">
        <f t="shared" si="56"/>
        <v>0</v>
      </c>
      <c r="L96" s="107">
        <f t="shared" si="56"/>
        <v>0</v>
      </c>
      <c r="M96" s="107">
        <f t="shared" si="56"/>
        <v>0</v>
      </c>
      <c r="N96" s="107">
        <f t="shared" si="56"/>
        <v>0</v>
      </c>
    </row>
    <row r="97" spans="1:14" x14ac:dyDescent="0.25">
      <c r="A97" s="132" t="s">
        <v>130</v>
      </c>
      <c r="B97" s="142" t="s">
        <v>16</v>
      </c>
      <c r="C97" s="107">
        <f t="shared" si="50"/>
        <v>0</v>
      </c>
      <c r="D97" s="107">
        <f t="shared" si="50"/>
        <v>0</v>
      </c>
      <c r="E97" s="107">
        <f t="shared" si="50"/>
        <v>0</v>
      </c>
      <c r="F97" s="107">
        <f t="shared" si="50"/>
        <v>0</v>
      </c>
      <c r="G97" s="107">
        <f t="shared" ref="G97:N97" si="57">G19+G30+G41+G52+G63+G74+G85</f>
        <v>4000000</v>
      </c>
      <c r="H97" s="107">
        <f t="shared" si="57"/>
        <v>0</v>
      </c>
      <c r="I97" s="107">
        <f t="shared" si="57"/>
        <v>0</v>
      </c>
      <c r="J97" s="107">
        <f t="shared" si="57"/>
        <v>4000000</v>
      </c>
      <c r="K97" s="107">
        <f t="shared" si="57"/>
        <v>4000000</v>
      </c>
      <c r="L97" s="107">
        <f t="shared" si="57"/>
        <v>0</v>
      </c>
      <c r="M97" s="107">
        <f t="shared" si="57"/>
        <v>0</v>
      </c>
      <c r="N97" s="107">
        <f t="shared" si="57"/>
        <v>4000000</v>
      </c>
    </row>
    <row r="98" spans="1:14" x14ac:dyDescent="0.25">
      <c r="A98" s="132" t="s">
        <v>131</v>
      </c>
      <c r="B98" s="137" t="s">
        <v>270</v>
      </c>
      <c r="C98" s="107">
        <f t="shared" si="50"/>
        <v>2511162368</v>
      </c>
      <c r="D98" s="107">
        <f t="shared" si="50"/>
        <v>0</v>
      </c>
      <c r="E98" s="107">
        <f t="shared" si="50"/>
        <v>0</v>
      </c>
      <c r="F98" s="107">
        <f t="shared" si="50"/>
        <v>2511162368</v>
      </c>
      <c r="G98" s="107">
        <f t="shared" ref="G98:N98" si="58">G20+G31+G42+G53+G64+G75+G86</f>
        <v>83008062</v>
      </c>
      <c r="H98" s="107">
        <f t="shared" si="58"/>
        <v>0</v>
      </c>
      <c r="I98" s="107">
        <f t="shared" si="58"/>
        <v>0</v>
      </c>
      <c r="J98" s="107">
        <f t="shared" si="58"/>
        <v>83008062</v>
      </c>
      <c r="K98" s="107">
        <f t="shared" si="58"/>
        <v>2594170430</v>
      </c>
      <c r="L98" s="107">
        <f t="shared" si="58"/>
        <v>0</v>
      </c>
      <c r="M98" s="107">
        <f t="shared" si="58"/>
        <v>0</v>
      </c>
      <c r="N98" s="107">
        <f t="shared" si="58"/>
        <v>2594170430</v>
      </c>
    </row>
  </sheetData>
  <mergeCells count="9">
    <mergeCell ref="A1:N1"/>
    <mergeCell ref="A9:A10"/>
    <mergeCell ref="C9:F9"/>
    <mergeCell ref="A2:N2"/>
    <mergeCell ref="G9:J9"/>
    <mergeCell ref="K9:N9"/>
    <mergeCell ref="A6:N6"/>
    <mergeCell ref="A5:N5"/>
    <mergeCell ref="A4:N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1:M27"/>
  <sheetViews>
    <sheetView zoomScale="87" zoomScaleNormal="87" workbookViewId="0">
      <selection sqref="A1:M1"/>
    </sheetView>
  </sheetViews>
  <sheetFormatPr defaultColWidth="8" defaultRowHeight="15.75" x14ac:dyDescent="0.25"/>
  <cols>
    <col min="1" max="1" width="51.42578125" style="123" customWidth="1"/>
    <col min="2" max="3" width="12.42578125" style="123" bestFit="1" customWidth="1"/>
    <col min="4" max="4" width="12" style="123" customWidth="1"/>
    <col min="5" max="5" width="12.85546875" style="123" bestFit="1" customWidth="1"/>
    <col min="6" max="6" width="12.140625" style="123" bestFit="1" customWidth="1"/>
    <col min="7" max="7" width="8.7109375" style="123" customWidth="1"/>
    <col min="8" max="8" width="11.140625" style="123" customWidth="1"/>
    <col min="9" max="9" width="12.140625" style="123" bestFit="1" customWidth="1"/>
    <col min="10" max="10" width="12.42578125" style="123" bestFit="1" customWidth="1"/>
    <col min="11" max="11" width="8.5703125" style="123" customWidth="1"/>
    <col min="12" max="12" width="10.7109375" style="123" customWidth="1"/>
    <col min="13" max="13" width="15.28515625" style="123" bestFit="1" customWidth="1"/>
    <col min="14" max="16384" width="8" style="123"/>
  </cols>
  <sheetData>
    <row r="1" spans="1:13" x14ac:dyDescent="0.25">
      <c r="A1" s="198" t="s">
        <v>400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x14ac:dyDescent="0.25">
      <c r="A2" s="198" t="s">
        <v>380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x14ac:dyDescent="0.25">
      <c r="A4" s="204" t="s">
        <v>11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</row>
    <row r="5" spans="1:13" x14ac:dyDescent="0.25">
      <c r="A5" s="204" t="s">
        <v>300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</row>
    <row r="6" spans="1:13" x14ac:dyDescent="0.25">
      <c r="A6" s="125"/>
      <c r="B6" s="125"/>
    </row>
    <row r="7" spans="1:13" x14ac:dyDescent="0.25">
      <c r="A7" s="102"/>
      <c r="B7" s="114"/>
      <c r="C7" s="102"/>
      <c r="D7" s="102"/>
      <c r="E7" s="114"/>
      <c r="F7" s="102"/>
      <c r="G7" s="102"/>
      <c r="H7" s="102"/>
      <c r="I7" s="102"/>
      <c r="J7" s="102"/>
      <c r="K7" s="102"/>
      <c r="L7" s="114"/>
      <c r="M7" s="114" t="s">
        <v>294</v>
      </c>
    </row>
    <row r="8" spans="1:13" ht="15.75" customHeight="1" x14ac:dyDescent="0.25">
      <c r="A8" s="115" t="s">
        <v>13</v>
      </c>
      <c r="B8" s="195" t="s">
        <v>30</v>
      </c>
      <c r="C8" s="196"/>
      <c r="D8" s="196"/>
      <c r="E8" s="197"/>
      <c r="F8" s="195" t="s">
        <v>377</v>
      </c>
      <c r="G8" s="196"/>
      <c r="H8" s="196"/>
      <c r="I8" s="197"/>
      <c r="J8" s="195" t="s">
        <v>14</v>
      </c>
      <c r="K8" s="196"/>
      <c r="L8" s="196"/>
      <c r="M8" s="197"/>
    </row>
    <row r="9" spans="1:13" ht="31.5" x14ac:dyDescent="0.25">
      <c r="A9" s="115" t="s">
        <v>33</v>
      </c>
      <c r="B9" s="116" t="s">
        <v>31</v>
      </c>
      <c r="C9" s="103" t="s">
        <v>32</v>
      </c>
      <c r="D9" s="117" t="s">
        <v>143</v>
      </c>
      <c r="E9" s="103" t="s">
        <v>14</v>
      </c>
      <c r="F9" s="116" t="s">
        <v>31</v>
      </c>
      <c r="G9" s="103" t="s">
        <v>32</v>
      </c>
      <c r="H9" s="117" t="s">
        <v>143</v>
      </c>
      <c r="I9" s="103" t="s">
        <v>14</v>
      </c>
      <c r="J9" s="116" t="s">
        <v>31</v>
      </c>
      <c r="K9" s="103" t="s">
        <v>32</v>
      </c>
      <c r="L9" s="117" t="s">
        <v>143</v>
      </c>
      <c r="M9" s="103" t="s">
        <v>14</v>
      </c>
    </row>
    <row r="10" spans="1:13" x14ac:dyDescent="0.25">
      <c r="A10" s="126" t="s">
        <v>354</v>
      </c>
      <c r="B10" s="104">
        <v>110000000</v>
      </c>
      <c r="C10" s="104">
        <v>0</v>
      </c>
      <c r="D10" s="104">
        <v>0</v>
      </c>
      <c r="E10" s="104">
        <f t="shared" ref="E10:E16" si="0">SUM(B10:D10)</f>
        <v>110000000</v>
      </c>
      <c r="F10" s="104">
        <v>-88901802</v>
      </c>
      <c r="G10" s="104">
        <v>0</v>
      </c>
      <c r="H10" s="104">
        <v>0</v>
      </c>
      <c r="I10" s="104">
        <f t="shared" ref="I10:I16" si="1">SUM(F10:H10)</f>
        <v>-88901802</v>
      </c>
      <c r="J10" s="104">
        <f>B10+F10</f>
        <v>21098198</v>
      </c>
      <c r="K10" s="104">
        <f>C10+G10</f>
        <v>0</v>
      </c>
      <c r="L10" s="104">
        <f>D10+H10</f>
        <v>0</v>
      </c>
      <c r="M10" s="104">
        <f>SUM(J10:L10)</f>
        <v>21098198</v>
      </c>
    </row>
    <row r="11" spans="1:13" ht="31.5" x14ac:dyDescent="0.25">
      <c r="A11" s="126" t="s">
        <v>355</v>
      </c>
      <c r="B11" s="104">
        <v>5000000</v>
      </c>
      <c r="C11" s="104">
        <v>0</v>
      </c>
      <c r="D11" s="104">
        <v>0</v>
      </c>
      <c r="E11" s="104">
        <f t="shared" si="0"/>
        <v>5000000</v>
      </c>
      <c r="F11" s="104"/>
      <c r="G11" s="104">
        <v>0</v>
      </c>
      <c r="H11" s="104">
        <v>0</v>
      </c>
      <c r="I11" s="104">
        <f t="shared" si="1"/>
        <v>0</v>
      </c>
      <c r="J11" s="104">
        <f t="shared" ref="J11:J16" si="2">B11+F11</f>
        <v>5000000</v>
      </c>
      <c r="K11" s="104">
        <f t="shared" ref="K11:K16" si="3">C11+G11</f>
        <v>0</v>
      </c>
      <c r="L11" s="104">
        <f t="shared" ref="L11:L16" si="4">D11+H11</f>
        <v>0</v>
      </c>
      <c r="M11" s="104">
        <f t="shared" ref="M11:M16" si="5">SUM(J11:L11)</f>
        <v>5000000</v>
      </c>
    </row>
    <row r="12" spans="1:13" ht="78.75" x14ac:dyDescent="0.25">
      <c r="A12" s="126" t="s">
        <v>356</v>
      </c>
      <c r="B12" s="104">
        <v>50000000</v>
      </c>
      <c r="C12" s="104">
        <v>0</v>
      </c>
      <c r="D12" s="104">
        <v>0</v>
      </c>
      <c r="E12" s="104">
        <f t="shared" si="0"/>
        <v>50000000</v>
      </c>
      <c r="F12" s="104">
        <v>-1277036</v>
      </c>
      <c r="G12" s="104">
        <v>0</v>
      </c>
      <c r="H12" s="104">
        <v>0</v>
      </c>
      <c r="I12" s="104">
        <f t="shared" si="1"/>
        <v>-1277036</v>
      </c>
      <c r="J12" s="104">
        <f t="shared" si="2"/>
        <v>48722964</v>
      </c>
      <c r="K12" s="104">
        <f t="shared" si="3"/>
        <v>0</v>
      </c>
      <c r="L12" s="104">
        <f t="shared" si="4"/>
        <v>0</v>
      </c>
      <c r="M12" s="104">
        <f t="shared" si="5"/>
        <v>48722964</v>
      </c>
    </row>
    <row r="13" spans="1:13" x14ac:dyDescent="0.25">
      <c r="A13" s="126" t="s">
        <v>357</v>
      </c>
      <c r="B13" s="104">
        <v>80000000</v>
      </c>
      <c r="C13" s="104">
        <v>0</v>
      </c>
      <c r="D13" s="104">
        <v>0</v>
      </c>
      <c r="E13" s="104">
        <f t="shared" si="0"/>
        <v>80000000</v>
      </c>
      <c r="F13" s="104"/>
      <c r="G13" s="104">
        <v>0</v>
      </c>
      <c r="H13" s="104">
        <v>0</v>
      </c>
      <c r="I13" s="104">
        <f t="shared" si="1"/>
        <v>0</v>
      </c>
      <c r="J13" s="104">
        <f t="shared" si="2"/>
        <v>80000000</v>
      </c>
      <c r="K13" s="104">
        <f t="shared" si="3"/>
        <v>0</v>
      </c>
      <c r="L13" s="104">
        <f t="shared" si="4"/>
        <v>0</v>
      </c>
      <c r="M13" s="104">
        <f t="shared" si="5"/>
        <v>80000000</v>
      </c>
    </row>
    <row r="14" spans="1:13" x14ac:dyDescent="0.25">
      <c r="A14" s="126" t="s">
        <v>358</v>
      </c>
      <c r="B14" s="104">
        <v>5000000</v>
      </c>
      <c r="C14" s="104">
        <v>0</v>
      </c>
      <c r="D14" s="104">
        <v>0</v>
      </c>
      <c r="E14" s="104">
        <f t="shared" si="0"/>
        <v>5000000</v>
      </c>
      <c r="F14" s="104"/>
      <c r="G14" s="104">
        <v>0</v>
      </c>
      <c r="H14" s="104">
        <v>0</v>
      </c>
      <c r="I14" s="104">
        <f t="shared" si="1"/>
        <v>0</v>
      </c>
      <c r="J14" s="104">
        <f t="shared" si="2"/>
        <v>5000000</v>
      </c>
      <c r="K14" s="104">
        <f t="shared" si="3"/>
        <v>0</v>
      </c>
      <c r="L14" s="104">
        <f t="shared" si="4"/>
        <v>0</v>
      </c>
      <c r="M14" s="104">
        <f t="shared" si="5"/>
        <v>5000000</v>
      </c>
    </row>
    <row r="15" spans="1:13" x14ac:dyDescent="0.25">
      <c r="A15" s="126" t="s">
        <v>359</v>
      </c>
      <c r="B15" s="104">
        <v>10000000</v>
      </c>
      <c r="C15" s="104">
        <v>0</v>
      </c>
      <c r="D15" s="104">
        <v>0</v>
      </c>
      <c r="E15" s="104">
        <f t="shared" si="0"/>
        <v>10000000</v>
      </c>
      <c r="F15" s="104"/>
      <c r="G15" s="104">
        <v>0</v>
      </c>
      <c r="H15" s="104">
        <v>0</v>
      </c>
      <c r="I15" s="104">
        <f t="shared" si="1"/>
        <v>0</v>
      </c>
      <c r="J15" s="104">
        <f t="shared" si="2"/>
        <v>10000000</v>
      </c>
      <c r="K15" s="104">
        <f t="shared" si="3"/>
        <v>0</v>
      </c>
      <c r="L15" s="104">
        <f t="shared" si="4"/>
        <v>0</v>
      </c>
      <c r="M15" s="104">
        <f t="shared" si="5"/>
        <v>10000000</v>
      </c>
    </row>
    <row r="16" spans="1:13" x14ac:dyDescent="0.25">
      <c r="A16" s="126" t="s">
        <v>360</v>
      </c>
      <c r="B16" s="104">
        <v>6000000</v>
      </c>
      <c r="C16" s="104">
        <v>0</v>
      </c>
      <c r="D16" s="104">
        <v>0</v>
      </c>
      <c r="E16" s="104">
        <f t="shared" si="0"/>
        <v>6000000</v>
      </c>
      <c r="F16" s="104">
        <v>-1100000</v>
      </c>
      <c r="G16" s="104">
        <v>0</v>
      </c>
      <c r="H16" s="104">
        <v>0</v>
      </c>
      <c r="I16" s="104">
        <f t="shared" si="1"/>
        <v>-1100000</v>
      </c>
      <c r="J16" s="104">
        <f t="shared" si="2"/>
        <v>4900000</v>
      </c>
      <c r="K16" s="104">
        <f t="shared" si="3"/>
        <v>0</v>
      </c>
      <c r="L16" s="104">
        <f t="shared" si="4"/>
        <v>0</v>
      </c>
      <c r="M16" s="104">
        <f t="shared" si="5"/>
        <v>4900000</v>
      </c>
    </row>
    <row r="17" spans="1:13" x14ac:dyDescent="0.25">
      <c r="A17" s="127" t="s">
        <v>313</v>
      </c>
      <c r="B17" s="128">
        <f>SUM(B10:B16)</f>
        <v>266000000</v>
      </c>
      <c r="C17" s="128">
        <f t="shared" ref="C17:L17" si="6">SUM(C10:C16)</f>
        <v>0</v>
      </c>
      <c r="D17" s="128">
        <f t="shared" si="6"/>
        <v>0</v>
      </c>
      <c r="E17" s="128">
        <f t="shared" si="6"/>
        <v>266000000</v>
      </c>
      <c r="F17" s="128">
        <f t="shared" si="6"/>
        <v>-91278838</v>
      </c>
      <c r="G17" s="128">
        <f t="shared" si="6"/>
        <v>0</v>
      </c>
      <c r="H17" s="128">
        <f t="shared" si="6"/>
        <v>0</v>
      </c>
      <c r="I17" s="128">
        <f t="shared" si="6"/>
        <v>-91278838</v>
      </c>
      <c r="J17" s="128">
        <f t="shared" si="6"/>
        <v>174721162</v>
      </c>
      <c r="K17" s="128">
        <f t="shared" si="6"/>
        <v>0</v>
      </c>
      <c r="L17" s="128">
        <f t="shared" si="6"/>
        <v>0</v>
      </c>
      <c r="M17" s="128">
        <f>SUM(M10:M16)</f>
        <v>174721162</v>
      </c>
    </row>
    <row r="19" spans="1:13" x14ac:dyDescent="0.25">
      <c r="A19" s="129"/>
    </row>
    <row r="20" spans="1:13" x14ac:dyDescent="0.25">
      <c r="A20" s="129"/>
    </row>
    <row r="21" spans="1:13" x14ac:dyDescent="0.25">
      <c r="A21" s="129"/>
    </row>
    <row r="22" spans="1:13" x14ac:dyDescent="0.25">
      <c r="A22" s="129"/>
    </row>
    <row r="23" spans="1:13" x14ac:dyDescent="0.25">
      <c r="A23" s="129"/>
    </row>
    <row r="24" spans="1:13" x14ac:dyDescent="0.25">
      <c r="A24" s="129"/>
    </row>
    <row r="25" spans="1:13" x14ac:dyDescent="0.25">
      <c r="A25" s="129"/>
    </row>
    <row r="26" spans="1:13" x14ac:dyDescent="0.25">
      <c r="A26" s="129"/>
    </row>
    <row r="27" spans="1:13" ht="30" customHeight="1" x14ac:dyDescent="0.25">
      <c r="A27" s="203"/>
      <c r="B27" s="203"/>
      <c r="C27" s="203"/>
      <c r="D27" s="203"/>
      <c r="E27" s="203"/>
    </row>
  </sheetData>
  <mergeCells count="8">
    <mergeCell ref="A1:M1"/>
    <mergeCell ref="B8:E8"/>
    <mergeCell ref="A2:M2"/>
    <mergeCell ref="A27:E27"/>
    <mergeCell ref="F8:I8"/>
    <mergeCell ref="J8:M8"/>
    <mergeCell ref="A5:M5"/>
    <mergeCell ref="A4:M4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/>
  <dimension ref="A1:M24"/>
  <sheetViews>
    <sheetView topLeftCell="A14" zoomScale="69" zoomScaleNormal="69" workbookViewId="0">
      <selection activeCell="A2" sqref="A2:M2"/>
    </sheetView>
  </sheetViews>
  <sheetFormatPr defaultRowHeight="15.75" x14ac:dyDescent="0.25"/>
  <cols>
    <col min="1" max="1" width="78.42578125" style="102" bestFit="1" customWidth="1"/>
    <col min="2" max="3" width="14" style="102" bestFit="1" customWidth="1"/>
    <col min="4" max="4" width="12.42578125" style="102" bestFit="1" customWidth="1"/>
    <col min="5" max="5" width="14" style="102" bestFit="1" customWidth="1"/>
    <col min="6" max="6" width="11.28515625" style="102" bestFit="1" customWidth="1"/>
    <col min="7" max="7" width="9.85546875" style="102" bestFit="1" customWidth="1"/>
    <col min="8" max="8" width="12.42578125" style="102" bestFit="1" customWidth="1"/>
    <col min="9" max="9" width="11.7109375" style="102" bestFit="1" customWidth="1"/>
    <col min="10" max="11" width="14" style="102" bestFit="1" customWidth="1"/>
    <col min="12" max="12" width="12.42578125" style="102" bestFit="1" customWidth="1"/>
    <col min="13" max="13" width="17.5703125" style="102" bestFit="1" customWidth="1"/>
    <col min="14" max="16384" width="9.140625" style="102"/>
  </cols>
  <sheetData>
    <row r="1" spans="1:13" x14ac:dyDescent="0.25">
      <c r="A1" s="198" t="s">
        <v>140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x14ac:dyDescent="0.25">
      <c r="A2" s="198" t="s">
        <v>379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4" spans="1:13" x14ac:dyDescent="0.25">
      <c r="A4" s="205" t="s">
        <v>11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x14ac:dyDescent="0.25">
      <c r="A5" s="205" t="s">
        <v>301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</row>
    <row r="6" spans="1:13" x14ac:dyDescent="0.25">
      <c r="A6" s="113"/>
      <c r="B6" s="113"/>
    </row>
    <row r="7" spans="1:13" x14ac:dyDescent="0.25">
      <c r="B7" s="114"/>
      <c r="E7" s="114"/>
      <c r="L7" s="114"/>
      <c r="M7" s="114" t="s">
        <v>294</v>
      </c>
    </row>
    <row r="8" spans="1:13" ht="15.75" customHeight="1" x14ac:dyDescent="0.25">
      <c r="A8" s="115" t="s">
        <v>13</v>
      </c>
      <c r="B8" s="195" t="s">
        <v>30</v>
      </c>
      <c r="C8" s="196"/>
      <c r="D8" s="196"/>
      <c r="E8" s="197"/>
      <c r="F8" s="195" t="s">
        <v>377</v>
      </c>
      <c r="G8" s="196"/>
      <c r="H8" s="196"/>
      <c r="I8" s="197"/>
      <c r="J8" s="195" t="s">
        <v>14</v>
      </c>
      <c r="K8" s="196"/>
      <c r="L8" s="196"/>
      <c r="M8" s="197"/>
    </row>
    <row r="9" spans="1:13" ht="31.5" x14ac:dyDescent="0.25">
      <c r="A9" s="115" t="s">
        <v>33</v>
      </c>
      <c r="B9" s="116" t="s">
        <v>31</v>
      </c>
      <c r="C9" s="103" t="s">
        <v>32</v>
      </c>
      <c r="D9" s="117" t="s">
        <v>143</v>
      </c>
      <c r="E9" s="103" t="s">
        <v>14</v>
      </c>
      <c r="F9" s="116" t="s">
        <v>31</v>
      </c>
      <c r="G9" s="103" t="s">
        <v>32</v>
      </c>
      <c r="H9" s="117" t="s">
        <v>143</v>
      </c>
      <c r="I9" s="103" t="s">
        <v>14</v>
      </c>
      <c r="J9" s="116" t="s">
        <v>31</v>
      </c>
      <c r="K9" s="103" t="s">
        <v>32</v>
      </c>
      <c r="L9" s="117" t="s">
        <v>143</v>
      </c>
      <c r="M9" s="103" t="s">
        <v>14</v>
      </c>
    </row>
    <row r="10" spans="1:13" ht="47.25" x14ac:dyDescent="0.25">
      <c r="A10" s="118" t="s">
        <v>361</v>
      </c>
      <c r="B10" s="119">
        <v>75000000</v>
      </c>
      <c r="C10" s="119">
        <v>0</v>
      </c>
      <c r="D10" s="119">
        <v>0</v>
      </c>
      <c r="E10" s="119">
        <f>SUM(B10:D10)</f>
        <v>75000000</v>
      </c>
      <c r="F10" s="119">
        <v>0</v>
      </c>
      <c r="G10" s="119">
        <v>0</v>
      </c>
      <c r="H10" s="119">
        <v>0</v>
      </c>
      <c r="I10" s="119">
        <f>SUM(F10:H10)</f>
        <v>0</v>
      </c>
      <c r="J10" s="119">
        <f>B10+F10</f>
        <v>75000000</v>
      </c>
      <c r="K10" s="119">
        <f>C10+G10</f>
        <v>0</v>
      </c>
      <c r="L10" s="119">
        <f>D10+H10</f>
        <v>0</v>
      </c>
      <c r="M10" s="119">
        <f>SUM(J10:L10)</f>
        <v>75000000</v>
      </c>
    </row>
    <row r="11" spans="1:13" ht="47.25" x14ac:dyDescent="0.25">
      <c r="A11" s="118" t="s">
        <v>361</v>
      </c>
      <c r="B11" s="119">
        <v>75000000</v>
      </c>
      <c r="C11" s="119">
        <v>0</v>
      </c>
      <c r="D11" s="119">
        <v>0</v>
      </c>
      <c r="E11" s="119">
        <f>SUM(B11:D11)</f>
        <v>75000000</v>
      </c>
      <c r="F11" s="119">
        <v>0</v>
      </c>
      <c r="G11" s="119">
        <v>0</v>
      </c>
      <c r="H11" s="119">
        <v>0</v>
      </c>
      <c r="I11" s="119">
        <f>SUM(F11:H11)</f>
        <v>0</v>
      </c>
      <c r="J11" s="119">
        <f t="shared" ref="J11:J22" si="0">B11+F11</f>
        <v>75000000</v>
      </c>
      <c r="K11" s="119">
        <f t="shared" ref="K11:K22" si="1">C11+G11</f>
        <v>0</v>
      </c>
      <c r="L11" s="119">
        <f t="shared" ref="L11:L22" si="2">D11+H11</f>
        <v>0</v>
      </c>
      <c r="M11" s="119">
        <f t="shared" ref="M11:M22" si="3">SUM(J11:L11)</f>
        <v>75000000</v>
      </c>
    </row>
    <row r="12" spans="1:13" x14ac:dyDescent="0.25">
      <c r="A12" s="118" t="s">
        <v>362</v>
      </c>
      <c r="B12" s="119">
        <v>212191253</v>
      </c>
      <c r="C12" s="119">
        <v>0</v>
      </c>
      <c r="D12" s="119">
        <v>0</v>
      </c>
      <c r="E12" s="119">
        <f t="shared" ref="E12:E19" si="4">SUM(B12:D12)</f>
        <v>212191253</v>
      </c>
      <c r="F12" s="119">
        <v>0</v>
      </c>
      <c r="G12" s="119">
        <v>0</v>
      </c>
      <c r="H12" s="119">
        <v>0</v>
      </c>
      <c r="I12" s="119">
        <f t="shared" ref="I12:I19" si="5">SUM(F12:H12)</f>
        <v>0</v>
      </c>
      <c r="J12" s="119">
        <f t="shared" si="0"/>
        <v>212191253</v>
      </c>
      <c r="K12" s="119">
        <f t="shared" si="1"/>
        <v>0</v>
      </c>
      <c r="L12" s="119">
        <f t="shared" si="2"/>
        <v>0</v>
      </c>
      <c r="M12" s="119">
        <f t="shared" si="3"/>
        <v>212191253</v>
      </c>
    </row>
    <row r="13" spans="1:13" x14ac:dyDescent="0.25">
      <c r="A13" s="118" t="s">
        <v>363</v>
      </c>
      <c r="B13" s="119">
        <v>212191253</v>
      </c>
      <c r="C13" s="119">
        <v>0</v>
      </c>
      <c r="D13" s="119">
        <v>0</v>
      </c>
      <c r="E13" s="119">
        <f t="shared" si="4"/>
        <v>212191253</v>
      </c>
      <c r="F13" s="119">
        <v>0</v>
      </c>
      <c r="G13" s="119">
        <v>0</v>
      </c>
      <c r="H13" s="119">
        <v>0</v>
      </c>
      <c r="I13" s="119">
        <f t="shared" si="5"/>
        <v>0</v>
      </c>
      <c r="J13" s="119">
        <f t="shared" si="0"/>
        <v>212191253</v>
      </c>
      <c r="K13" s="119">
        <f t="shared" si="1"/>
        <v>0</v>
      </c>
      <c r="L13" s="119">
        <f t="shared" si="2"/>
        <v>0</v>
      </c>
      <c r="M13" s="119">
        <f t="shared" si="3"/>
        <v>212191253</v>
      </c>
    </row>
    <row r="14" spans="1:13" x14ac:dyDescent="0.25">
      <c r="A14" s="118" t="s">
        <v>364</v>
      </c>
      <c r="B14" s="119">
        <v>2000000</v>
      </c>
      <c r="C14" s="119">
        <v>0</v>
      </c>
      <c r="D14" s="119">
        <v>0</v>
      </c>
      <c r="E14" s="119">
        <f t="shared" si="4"/>
        <v>2000000</v>
      </c>
      <c r="F14" s="119">
        <v>0</v>
      </c>
      <c r="G14" s="119">
        <v>0</v>
      </c>
      <c r="H14" s="119">
        <v>0</v>
      </c>
      <c r="I14" s="119">
        <f t="shared" si="5"/>
        <v>0</v>
      </c>
      <c r="J14" s="119">
        <f t="shared" si="0"/>
        <v>2000000</v>
      </c>
      <c r="K14" s="119">
        <f t="shared" si="1"/>
        <v>0</v>
      </c>
      <c r="L14" s="119">
        <f t="shared" si="2"/>
        <v>0</v>
      </c>
      <c r="M14" s="119">
        <f t="shared" si="3"/>
        <v>2000000</v>
      </c>
    </row>
    <row r="15" spans="1:13" x14ac:dyDescent="0.25">
      <c r="A15" s="118" t="s">
        <v>365</v>
      </c>
      <c r="B15" s="119">
        <v>0</v>
      </c>
      <c r="C15" s="119">
        <v>12500000</v>
      </c>
      <c r="D15" s="119">
        <v>0</v>
      </c>
      <c r="E15" s="119">
        <f t="shared" si="4"/>
        <v>12500000</v>
      </c>
      <c r="F15" s="119">
        <v>0</v>
      </c>
      <c r="G15" s="119">
        <v>0</v>
      </c>
      <c r="H15" s="119">
        <v>0</v>
      </c>
      <c r="I15" s="119">
        <f t="shared" si="5"/>
        <v>0</v>
      </c>
      <c r="J15" s="119">
        <f t="shared" si="0"/>
        <v>0</v>
      </c>
      <c r="K15" s="119">
        <f t="shared" si="1"/>
        <v>12500000</v>
      </c>
      <c r="L15" s="119">
        <f t="shared" si="2"/>
        <v>0</v>
      </c>
      <c r="M15" s="119">
        <f t="shared" si="3"/>
        <v>12500000</v>
      </c>
    </row>
    <row r="16" spans="1:13" x14ac:dyDescent="0.25">
      <c r="A16" s="118" t="s">
        <v>372</v>
      </c>
      <c r="B16" s="119">
        <v>0</v>
      </c>
      <c r="C16" s="119">
        <v>80000000</v>
      </c>
      <c r="D16" s="119">
        <v>0</v>
      </c>
      <c r="E16" s="119">
        <f t="shared" si="4"/>
        <v>80000000</v>
      </c>
      <c r="F16" s="119">
        <v>0</v>
      </c>
      <c r="G16" s="119">
        <v>0</v>
      </c>
      <c r="H16" s="119">
        <v>0</v>
      </c>
      <c r="I16" s="119">
        <f t="shared" si="5"/>
        <v>0</v>
      </c>
      <c r="J16" s="119">
        <f t="shared" si="0"/>
        <v>0</v>
      </c>
      <c r="K16" s="119">
        <f t="shared" si="1"/>
        <v>80000000</v>
      </c>
      <c r="L16" s="119">
        <f t="shared" si="2"/>
        <v>0</v>
      </c>
      <c r="M16" s="119">
        <f t="shared" si="3"/>
        <v>80000000</v>
      </c>
    </row>
    <row r="17" spans="1:13" x14ac:dyDescent="0.25">
      <c r="A17" s="118" t="s">
        <v>366</v>
      </c>
      <c r="B17" s="119">
        <v>0</v>
      </c>
      <c r="C17" s="119">
        <v>3000000</v>
      </c>
      <c r="D17" s="119">
        <v>0</v>
      </c>
      <c r="E17" s="119">
        <f t="shared" si="4"/>
        <v>3000000</v>
      </c>
      <c r="F17" s="119">
        <v>0</v>
      </c>
      <c r="G17" s="119">
        <v>0</v>
      </c>
      <c r="H17" s="119">
        <v>0</v>
      </c>
      <c r="I17" s="119">
        <f t="shared" si="5"/>
        <v>0</v>
      </c>
      <c r="J17" s="119">
        <f t="shared" si="0"/>
        <v>0</v>
      </c>
      <c r="K17" s="119">
        <f t="shared" si="1"/>
        <v>3000000</v>
      </c>
      <c r="L17" s="119">
        <f t="shared" si="2"/>
        <v>0</v>
      </c>
      <c r="M17" s="119">
        <f t="shared" si="3"/>
        <v>3000000</v>
      </c>
    </row>
    <row r="18" spans="1:13" x14ac:dyDescent="0.25">
      <c r="A18" s="118" t="s">
        <v>367</v>
      </c>
      <c r="B18" s="119">
        <v>0</v>
      </c>
      <c r="C18" s="119">
        <v>20000000</v>
      </c>
      <c r="D18" s="119">
        <v>0</v>
      </c>
      <c r="E18" s="119">
        <f t="shared" si="4"/>
        <v>20000000</v>
      </c>
      <c r="F18" s="119">
        <v>0</v>
      </c>
      <c r="G18" s="119">
        <v>0</v>
      </c>
      <c r="H18" s="119">
        <v>0</v>
      </c>
      <c r="I18" s="119">
        <f t="shared" si="5"/>
        <v>0</v>
      </c>
      <c r="J18" s="119">
        <f t="shared" si="0"/>
        <v>0</v>
      </c>
      <c r="K18" s="119">
        <f t="shared" si="1"/>
        <v>20000000</v>
      </c>
      <c r="L18" s="119">
        <f t="shared" si="2"/>
        <v>0</v>
      </c>
      <c r="M18" s="119">
        <f t="shared" si="3"/>
        <v>20000000</v>
      </c>
    </row>
    <row r="19" spans="1:13" ht="31.5" x14ac:dyDescent="0.25">
      <c r="A19" s="118" t="s">
        <v>368</v>
      </c>
      <c r="B19" s="119">
        <v>0</v>
      </c>
      <c r="C19" s="119">
        <v>1500000</v>
      </c>
      <c r="D19" s="119">
        <v>0</v>
      </c>
      <c r="E19" s="119">
        <f t="shared" si="4"/>
        <v>1500000</v>
      </c>
      <c r="F19" s="119">
        <v>0</v>
      </c>
      <c r="G19" s="119">
        <v>0</v>
      </c>
      <c r="H19" s="119">
        <v>0</v>
      </c>
      <c r="I19" s="119">
        <f t="shared" si="5"/>
        <v>0</v>
      </c>
      <c r="J19" s="119">
        <f t="shared" si="0"/>
        <v>0</v>
      </c>
      <c r="K19" s="119">
        <f t="shared" si="1"/>
        <v>1500000</v>
      </c>
      <c r="L19" s="119">
        <f t="shared" si="2"/>
        <v>0</v>
      </c>
      <c r="M19" s="119">
        <f t="shared" si="3"/>
        <v>1500000</v>
      </c>
    </row>
    <row r="20" spans="1:13" x14ac:dyDescent="0.25">
      <c r="A20" s="118" t="s">
        <v>375</v>
      </c>
      <c r="B20" s="119">
        <v>0</v>
      </c>
      <c r="C20" s="119">
        <v>2000000</v>
      </c>
      <c r="D20" s="119">
        <v>0</v>
      </c>
      <c r="E20" s="119">
        <f>SUM(B20:D20)</f>
        <v>2000000</v>
      </c>
      <c r="F20" s="119">
        <v>0</v>
      </c>
      <c r="G20" s="119">
        <v>0</v>
      </c>
      <c r="H20" s="119">
        <v>0</v>
      </c>
      <c r="I20" s="119">
        <f>SUM(F20:H20)</f>
        <v>0</v>
      </c>
      <c r="J20" s="119">
        <f t="shared" si="0"/>
        <v>0</v>
      </c>
      <c r="K20" s="119">
        <f t="shared" si="1"/>
        <v>2000000</v>
      </c>
      <c r="L20" s="119">
        <f t="shared" si="2"/>
        <v>0</v>
      </c>
      <c r="M20" s="119">
        <f t="shared" si="3"/>
        <v>2000000</v>
      </c>
    </row>
    <row r="21" spans="1:13" x14ac:dyDescent="0.25">
      <c r="A21" s="118" t="s">
        <v>369</v>
      </c>
      <c r="B21" s="119">
        <v>0</v>
      </c>
      <c r="C21" s="119">
        <v>5000000</v>
      </c>
      <c r="D21" s="119">
        <v>0</v>
      </c>
      <c r="E21" s="119">
        <f>SUM(B21:D21)</f>
        <v>5000000</v>
      </c>
      <c r="F21" s="119">
        <v>0</v>
      </c>
      <c r="G21" s="119">
        <v>0</v>
      </c>
      <c r="H21" s="119">
        <v>0</v>
      </c>
      <c r="I21" s="119">
        <f>SUM(F21:H21)</f>
        <v>0</v>
      </c>
      <c r="J21" s="119">
        <f t="shared" si="0"/>
        <v>0</v>
      </c>
      <c r="K21" s="119">
        <f t="shared" si="1"/>
        <v>5000000</v>
      </c>
      <c r="L21" s="119">
        <f t="shared" si="2"/>
        <v>0</v>
      </c>
      <c r="M21" s="119">
        <f t="shared" si="3"/>
        <v>5000000</v>
      </c>
    </row>
    <row r="22" spans="1:13" x14ac:dyDescent="0.25">
      <c r="A22" s="118" t="s">
        <v>376</v>
      </c>
      <c r="B22" s="119">
        <v>0</v>
      </c>
      <c r="C22" s="119">
        <v>10000000</v>
      </c>
      <c r="D22" s="119">
        <v>0</v>
      </c>
      <c r="E22" s="119">
        <f>SUM(B22:D22)</f>
        <v>10000000</v>
      </c>
      <c r="F22" s="119">
        <v>0</v>
      </c>
      <c r="G22" s="119">
        <v>0</v>
      </c>
      <c r="H22" s="119">
        <v>0</v>
      </c>
      <c r="I22" s="119">
        <f>SUM(F22:H22)</f>
        <v>0</v>
      </c>
      <c r="J22" s="119">
        <f t="shared" si="0"/>
        <v>0</v>
      </c>
      <c r="K22" s="119">
        <f t="shared" si="1"/>
        <v>10000000</v>
      </c>
      <c r="L22" s="119">
        <f t="shared" si="2"/>
        <v>0</v>
      </c>
      <c r="M22" s="119">
        <f t="shared" si="3"/>
        <v>10000000</v>
      </c>
    </row>
    <row r="23" spans="1:13" ht="31.5" x14ac:dyDescent="0.25">
      <c r="A23" s="120" t="s">
        <v>388</v>
      </c>
      <c r="B23" s="121">
        <f>SUM(B10:B22)</f>
        <v>576382506</v>
      </c>
      <c r="C23" s="121">
        <f t="shared" ref="C23:M23" si="6">SUM(C10:C22)</f>
        <v>134000000</v>
      </c>
      <c r="D23" s="121">
        <f t="shared" si="6"/>
        <v>0</v>
      </c>
      <c r="E23" s="121">
        <f t="shared" si="6"/>
        <v>710382506</v>
      </c>
      <c r="F23" s="121">
        <f t="shared" si="6"/>
        <v>0</v>
      </c>
      <c r="G23" s="121">
        <f t="shared" si="6"/>
        <v>0</v>
      </c>
      <c r="H23" s="121">
        <f t="shared" si="6"/>
        <v>0</v>
      </c>
      <c r="I23" s="121">
        <f t="shared" si="6"/>
        <v>0</v>
      </c>
      <c r="J23" s="121">
        <f t="shared" si="6"/>
        <v>576382506</v>
      </c>
      <c r="K23" s="121">
        <f t="shared" si="6"/>
        <v>134000000</v>
      </c>
      <c r="L23" s="121">
        <f t="shared" si="6"/>
        <v>0</v>
      </c>
      <c r="M23" s="121">
        <f t="shared" si="6"/>
        <v>710382506</v>
      </c>
    </row>
    <row r="24" spans="1:13" x14ac:dyDescent="0.25">
      <c r="A24" s="120" t="s">
        <v>297</v>
      </c>
      <c r="B24" s="121">
        <f>SUM(B23)</f>
        <v>576382506</v>
      </c>
      <c r="C24" s="121">
        <f>SUM(C23)</f>
        <v>134000000</v>
      </c>
      <c r="D24" s="121">
        <f>SUM(D23)</f>
        <v>0</v>
      </c>
      <c r="E24" s="121">
        <f>SUM(E23)</f>
        <v>710382506</v>
      </c>
      <c r="F24" s="121">
        <f>F23</f>
        <v>0</v>
      </c>
      <c r="G24" s="121">
        <f t="shared" ref="G24:M24" si="7">G23</f>
        <v>0</v>
      </c>
      <c r="H24" s="121">
        <f t="shared" si="7"/>
        <v>0</v>
      </c>
      <c r="I24" s="121">
        <f t="shared" si="7"/>
        <v>0</v>
      </c>
      <c r="J24" s="121">
        <f t="shared" si="7"/>
        <v>576382506</v>
      </c>
      <c r="K24" s="121">
        <f t="shared" si="7"/>
        <v>134000000</v>
      </c>
      <c r="L24" s="121">
        <f t="shared" si="7"/>
        <v>0</v>
      </c>
      <c r="M24" s="121">
        <f t="shared" si="7"/>
        <v>710382506</v>
      </c>
    </row>
  </sheetData>
  <mergeCells count="7">
    <mergeCell ref="F8:I8"/>
    <mergeCell ref="J8:M8"/>
    <mergeCell ref="A1:M1"/>
    <mergeCell ref="A4:M4"/>
    <mergeCell ref="A5:M5"/>
    <mergeCell ref="B8:E8"/>
    <mergeCell ref="A2:M2"/>
  </mergeCells>
  <phoneticPr fontId="6" type="noConversion"/>
  <pageMargins left="0.35433070866141736" right="0.15748031496062992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11</vt:lpstr>
      <vt:lpstr>9</vt:lpstr>
      <vt:lpstr>'3'!Nyomtatási_cím</vt:lpstr>
      <vt:lpstr>'4'!Nyomtatási_cím</vt:lpstr>
      <vt:lpstr>'5'!Nyomtatási_cím</vt:lpstr>
      <vt:lpstr>'6'!Nyomtatási_cím</vt:lpstr>
      <vt:lpstr>'7'!Nyomtatási_cím</vt:lpstr>
      <vt:lpstr>'9'!Nyomtatási_cím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Cegléd Város Polgármesteri Hi</dc:creator>
  <cp:lastModifiedBy>Jáger Mária</cp:lastModifiedBy>
  <cp:lastPrinted>2019-09-11T08:59:17Z</cp:lastPrinted>
  <dcterms:created xsi:type="dcterms:W3CDTF">2007-02-02T11:56:00Z</dcterms:created>
  <dcterms:modified xsi:type="dcterms:W3CDTF">2019-09-23T08:52:01Z</dcterms:modified>
</cp:coreProperties>
</file>